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1301\Desktop\"/>
    </mc:Choice>
  </mc:AlternateContent>
  <workbookProtection workbookAlgorithmName="SHA-512" workbookHashValue="tjFbp+MOdVDCj2JZf1EcQKjSI3PMZK0vVF49to/XQAzx5T1HXDYrWKfeJXkGJyWGbF3vaN5JvHsvPpui91mO5g==" workbookSaltValue="6SjnKX37MmwO13k1+TCmdw==" workbookSpinCount="100000" lockStructure="1"/>
  <bookViews>
    <workbookView xWindow="0" yWindow="0" windowWidth="15360" windowHeight="7632"/>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AD10" i="4" s="1"/>
  <c r="Q6" i="5"/>
  <c r="P6" i="5"/>
  <c r="O6" i="5"/>
  <c r="N6" i="5"/>
  <c r="B10" i="4" s="1"/>
  <c r="M6" i="5"/>
  <c r="L6" i="5"/>
  <c r="K6" i="5"/>
  <c r="J6" i="5"/>
  <c r="I8" i="4" s="1"/>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W10" i="4"/>
  <c r="P10" i="4"/>
  <c r="I10" i="4"/>
  <c r="BB8" i="4"/>
  <c r="AT8" i="4"/>
  <c r="AL8" i="4"/>
  <c r="AD8" i="4"/>
  <c r="W8" i="4"/>
  <c r="P8" i="4"/>
  <c r="B8" i="4"/>
  <c r="B6" i="4"/>
  <c r="C10" i="5" l="1"/>
  <c r="D10" i="5"/>
  <c r="E10" i="5"/>
  <c r="B10" i="5"/>
</calcChain>
</file>

<file path=xl/sharedStrings.xml><?xml version="1.0" encoding="utf-8"?>
<sst xmlns="http://schemas.openxmlformats.org/spreadsheetml/2006/main" count="249" uniqueCount="111">
  <si>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</si>
  <si>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</si>
  <si>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</si>
  <si>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</si>
  <si>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</si>
  <si>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</si>
  <si>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</si>
  <si>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</si>
  <si>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</si>
  <si>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</si>
  <si>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</si>
  <si>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</si>
  <si>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</si>
  <si>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</si>
  <si>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</si>
  <si>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</si>
  <si>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</si>
  <si>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</si>
  <si>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</si>
  <si>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</si>
  <si>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</si>
  <si>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</si>
  <si>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</si>
  <si>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</si>
  <si>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</si>
  <si>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</si>
  <si>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</si>
  <si>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</si>
  <si>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</si>
  <si>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</si>
  <si>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</si>
  <si>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</si>
  <si>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</si>
  <si>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</si>
  <si>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</si>
  <si>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</si>
  <si>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</si>
  <si>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</si>
  <si>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</si>
  <si>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</si>
  <si>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</si>
  <si>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</si>
  <si>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</si>
  <si>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</si>
  <si>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</si>
  <si>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</si>
  <si>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</si>
  <si>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</si>
  <si>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</si>
  <si>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</si>
  <si>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</si>
  <si>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</si>
  <si>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</si>
  <si>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</si>
  <si>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</si>
  <si>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</si>
  <si>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</si>
  <si>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</si>
  <si>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</si>
  <si>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</si>
  <si>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</si>
  <si>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</si>
  <si>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</si>
  <si>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</si>
  <si>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</si>
  <si>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</si>
  <si>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</si>
  <si>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</si>
  <si>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</si>
  <si>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</si>
  <si>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</si>
  <si>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</si>
  <si>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</si>
  <si>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</si>
  <si>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</si>
  <si>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</si>
  <si>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</si>
  <si>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</si>
  <si>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</si>
  <si>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</si>
  <si>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</si>
  <si>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</si>
  <si>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</si>
  <si>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</si>
  <si>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</si>
  <si>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</si>
  <si>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</si>
  <si>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</si>
  <si>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</si>
  <si>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</si>
  <si>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</si>
  <si>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</si>
  <si>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</si>
  <si>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</si>
  <si>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</si>
  <si>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</si>
  <si>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亀山市</t>
  </si>
  <si>
    <t>法適用</t>
  </si>
  <si>
    <t>下水道事業</t>
  </si>
  <si>
    <t>公共下水道</t>
  </si>
  <si>
    <t>Cc2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</si>
  <si>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</si>
  <si>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</si>
  <si>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</si>
  <si>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</si>
  <si>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</si>
  <si>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</si>
  <si>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</si>
  <si>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本市の場合、整備途上であることから、十分な使用料収入が見込めず、一般会計からの繰入金が収益的収入の30％を占めており、経営基盤の強化が早急かつ大きな課題となっています。
　健全かつ持続可能な公共下道事業を進めるため、今後も使用料等の収益の確保並びに事業の効率的な整備や適切な維持管理を行い、経営の健全化に努めていきます。
　なお、平成27年度より地方公営企業法を適用したため、平成26年度以前の数値は入っていません。</t>
    <phoneticPr fontId="4"/>
  </si>
  <si>
    <t>①有形固定資産減価償却率は、有形固定資産のうち償却対象資産の減価償却がどの程度進んでいるかを指す指標で、資産の老朽化度合を示しています。本市の指標は8.93％であり、老朽化度合いは低いと言えます。また、本市には、法定耐用年数を超えるような管渠は存在しないため、②管渠老朽化率及び③管渠改善率は0％です。
　しかしながら、平成6年度の事業開始から20年以上経過しており、マンホールポンプ等の施設については更新時期を迎えつつあります。改善更新は今後の大きな課題であることから、新設と更新とのバランスを図りながら計画的に事業を進めていく必要があります。</t>
    <phoneticPr fontId="4"/>
  </si>
  <si>
    <t>①経常収支比率は、収益で費用をどの程度賄えているかを示す指標で、100％以上であれば単年度収支が黒字であることを表します。平成30年度の当該指標は103.95％で事業は安定しています。現状では整備途上であることから、十分な使用料収入が見込めず、営業外収益である繰入金の割合が約30％となっています。
　③流動比率は、1年以内に支払うべき債務に対する支払能力を表す指標で、一般的には100％以上を求められています。本市の指標は100％を超えており、短期的な債務の支払いについては問題ありません。
　⑤経費回収率は、使用料で回収すべき処理費用を使用料でどの程度賄えているかを示す指標です。本市の場合、当該値は100％に達し、使用料収入で処理費用を回収できているといえます。
　⑥汚水処理原価は、有収水量1㎥あたりの汚水処理に要した費用であり、汚水処理に係るコストを表したものです。この指標が低いほど、効率的な処理ができていると考えられます。本市の汚水処理原価は、類似団体と比較して40円近く低くいことから、使用者の負担も軽いといえます。
　⑧水洗化率は、現在処理区域内人口のうち水洗便所を設置して汚水処理している人口の割合を表した指標で、類似団体と比較してやや低く、76.75％に留まっています。下水道の目的である公共用水域の水質保全は勿論のこと、経営の根幹を成す使用料収入へも影響することから、今後も普及促進に努める必要があります。</t>
    <rPh sb="441" eb="442">
      <t>チカ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</si>
</sst>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D9C0-4B57-98B8-746A76229692}"/>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0.33</c:v>
                </c:pt>
                <c:pt idx="2">
                  <c:v>0.15</c:v>
                </c:pt>
                <c:pt idx="3">
                  <c:v>0.16</c:v>
                </c:pt>
                <c:pt idx="4">
                  <c:v>0.13</c:v>
                </c:pt>
              </c:numCache>
            </c:numRef>
          </c:val>
          <c:smooth val="0"/>
          <c:extLst>
            <c:ext xmlns:c16="http://schemas.microsoft.com/office/drawing/2014/chart" uri="{C3380CC4-5D6E-409C-BE32-E72D297353CC}">
              <c16:uniqueId val="{00000001-D9C0-4B57-98B8-746A76229692}"/>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ge"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4F5-45A8-B0B1-3590D3ECE956}"/>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44.89</c:v>
                </c:pt>
                <c:pt idx="2">
                  <c:v>53.51</c:v>
                </c:pt>
                <c:pt idx="3">
                  <c:v>53.5</c:v>
                </c:pt>
                <c:pt idx="4">
                  <c:v>52.58</c:v>
                </c:pt>
              </c:numCache>
            </c:numRef>
          </c:val>
          <c:smooth val="0"/>
          <c:extLst>
            <c:ext xmlns:c16="http://schemas.microsoft.com/office/drawing/2014/chart" uri="{C3380CC4-5D6E-409C-BE32-E72D297353CC}">
              <c16:uniqueId val="{00000001-14F5-45A8-B0B1-3590D3ECE956}"/>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ge"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0</c:v>
                </c:pt>
                <c:pt idx="1">
                  <c:v>74.819999999999993</c:v>
                </c:pt>
                <c:pt idx="2">
                  <c:v>77.2</c:v>
                </c:pt>
                <c:pt idx="3">
                  <c:v>76.84</c:v>
                </c:pt>
                <c:pt idx="4">
                  <c:v>76.75</c:v>
                </c:pt>
              </c:numCache>
            </c:numRef>
          </c:val>
          <c:extLst>
            <c:ext xmlns:c16="http://schemas.microsoft.com/office/drawing/2014/chart" uri="{C3380CC4-5D6E-409C-BE32-E72D297353CC}">
              <c16:uniqueId val="{00000000-7B96-4A45-B83C-60ABEB644D02}"/>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64.89</c:v>
                </c:pt>
                <c:pt idx="2">
                  <c:v>83.91</c:v>
                </c:pt>
                <c:pt idx="3">
                  <c:v>83.51</c:v>
                </c:pt>
                <c:pt idx="4">
                  <c:v>83.02</c:v>
                </c:pt>
              </c:numCache>
            </c:numRef>
          </c:val>
          <c:smooth val="0"/>
          <c:extLst>
            <c:ext xmlns:c16="http://schemas.microsoft.com/office/drawing/2014/chart" uri="{C3380CC4-5D6E-409C-BE32-E72D297353CC}">
              <c16:uniqueId val="{00000001-7B96-4A45-B83C-60ABEB644D02}"/>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ge"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0</c:v>
                </c:pt>
                <c:pt idx="1">
                  <c:v>103.19</c:v>
                </c:pt>
                <c:pt idx="2">
                  <c:v>101.51</c:v>
                </c:pt>
                <c:pt idx="3">
                  <c:v>102.92</c:v>
                </c:pt>
                <c:pt idx="4">
                  <c:v>103.95</c:v>
                </c:pt>
              </c:numCache>
            </c:numRef>
          </c:val>
          <c:extLst>
            <c:ext xmlns:c16="http://schemas.microsoft.com/office/drawing/2014/chart" uri="{C3380CC4-5D6E-409C-BE32-E72D297353CC}">
              <c16:uniqueId val="{00000000-6E5E-4A1C-B5D0-8951054EBB0F}"/>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98.03</c:v>
                </c:pt>
                <c:pt idx="2">
                  <c:v>106.85</c:v>
                </c:pt>
                <c:pt idx="3">
                  <c:v>108.11</c:v>
                </c:pt>
                <c:pt idx="4">
                  <c:v>104.14</c:v>
                </c:pt>
              </c:numCache>
            </c:numRef>
          </c:val>
          <c:smooth val="0"/>
          <c:extLst>
            <c:ext xmlns:c16="http://schemas.microsoft.com/office/drawing/2014/chart" uri="{C3380CC4-5D6E-409C-BE32-E72D297353CC}">
              <c16:uniqueId val="{00000001-6E5E-4A1C-B5D0-8951054EBB0F}"/>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ge"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0</c:v>
                </c:pt>
                <c:pt idx="1">
                  <c:v>2.4</c:v>
                </c:pt>
                <c:pt idx="2">
                  <c:v>4.6100000000000003</c:v>
                </c:pt>
                <c:pt idx="3">
                  <c:v>6.79</c:v>
                </c:pt>
                <c:pt idx="4">
                  <c:v>8.93</c:v>
                </c:pt>
              </c:numCache>
            </c:numRef>
          </c:val>
          <c:extLst>
            <c:ext xmlns:c16="http://schemas.microsoft.com/office/drawing/2014/chart" uri="{C3380CC4-5D6E-409C-BE32-E72D297353CC}">
              <c16:uniqueId val="{00000000-B4BC-4E4B-9D55-44BF3690B74B}"/>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11.68</c:v>
                </c:pt>
                <c:pt idx="2">
                  <c:v>21.09</c:v>
                </c:pt>
                <c:pt idx="3">
                  <c:v>21.16</c:v>
                </c:pt>
                <c:pt idx="4">
                  <c:v>15.95</c:v>
                </c:pt>
              </c:numCache>
            </c:numRef>
          </c:val>
          <c:smooth val="0"/>
          <c:extLst>
            <c:ext xmlns:c16="http://schemas.microsoft.com/office/drawing/2014/chart" uri="{C3380CC4-5D6E-409C-BE32-E72D297353CC}">
              <c16:uniqueId val="{00000001-B4BC-4E4B-9D55-44BF3690B74B}"/>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ge"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07B0-47AE-86CA-4DA50D15C3C1}"/>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c:v>
                </c:pt>
                <c:pt idx="1">
                  <c:v>0</c:v>
                </c:pt>
                <c:pt idx="2">
                  <c:v>0</c:v>
                </c:pt>
                <c:pt idx="3">
                  <c:v>0</c:v>
                </c:pt>
                <c:pt idx="4">
                  <c:v>0</c:v>
                </c:pt>
              </c:numCache>
            </c:numRef>
          </c:val>
          <c:smooth val="0"/>
          <c:extLst>
            <c:ext xmlns:c16="http://schemas.microsoft.com/office/drawing/2014/chart" uri="{C3380CC4-5D6E-409C-BE32-E72D297353CC}">
              <c16:uniqueId val="{00000001-07B0-47AE-86CA-4DA50D15C3C1}"/>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ge"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E2CD-4624-8CD0-1D5CD4A41E18}"/>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196.92</c:v>
                </c:pt>
                <c:pt idx="2">
                  <c:v>92.92</c:v>
                </c:pt>
                <c:pt idx="3">
                  <c:v>86.54</c:v>
                </c:pt>
                <c:pt idx="4">
                  <c:v>73.180000000000007</c:v>
                </c:pt>
              </c:numCache>
            </c:numRef>
          </c:val>
          <c:smooth val="0"/>
          <c:extLst>
            <c:ext xmlns:c16="http://schemas.microsoft.com/office/drawing/2014/chart" uri="{C3380CC4-5D6E-409C-BE32-E72D297353CC}">
              <c16:uniqueId val="{00000001-E2CD-4624-8CD0-1D5CD4A41E18}"/>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ge"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0</c:v>
                </c:pt>
                <c:pt idx="1">
                  <c:v>118.98</c:v>
                </c:pt>
                <c:pt idx="2">
                  <c:v>116.67</c:v>
                </c:pt>
                <c:pt idx="3">
                  <c:v>125.51</c:v>
                </c:pt>
                <c:pt idx="4">
                  <c:v>135.36000000000001</c:v>
                </c:pt>
              </c:numCache>
            </c:numRef>
          </c:val>
          <c:extLst>
            <c:ext xmlns:c16="http://schemas.microsoft.com/office/drawing/2014/chart" uri="{C3380CC4-5D6E-409C-BE32-E72D297353CC}">
              <c16:uniqueId val="{00000000-E0C5-4541-B0AA-2B380301533D}"/>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70.02</c:v>
                </c:pt>
                <c:pt idx="2">
                  <c:v>50.66</c:v>
                </c:pt>
                <c:pt idx="3">
                  <c:v>62.25</c:v>
                </c:pt>
                <c:pt idx="4">
                  <c:v>52.32</c:v>
                </c:pt>
              </c:numCache>
            </c:numRef>
          </c:val>
          <c:smooth val="0"/>
          <c:extLst>
            <c:ext xmlns:c16="http://schemas.microsoft.com/office/drawing/2014/chart" uri="{C3380CC4-5D6E-409C-BE32-E72D297353CC}">
              <c16:uniqueId val="{00000001-E0C5-4541-B0AA-2B380301533D}"/>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ge"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209.32</c:v>
                </c:pt>
                <c:pt idx="2">
                  <c:v>312.95999999999998</c:v>
                </c:pt>
                <c:pt idx="3">
                  <c:v>337.19</c:v>
                </c:pt>
                <c:pt idx="4">
                  <c:v>420.47</c:v>
                </c:pt>
              </c:numCache>
            </c:numRef>
          </c:val>
          <c:extLst>
            <c:ext xmlns:c16="http://schemas.microsoft.com/office/drawing/2014/chart" uri="{C3380CC4-5D6E-409C-BE32-E72D297353CC}">
              <c16:uniqueId val="{00000000-E6E0-40C9-92E1-29E93B46694F}"/>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1240.1600000000001</c:v>
                </c:pt>
                <c:pt idx="2">
                  <c:v>1111.31</c:v>
                </c:pt>
                <c:pt idx="3">
                  <c:v>966.33</c:v>
                </c:pt>
                <c:pt idx="4">
                  <c:v>958.81</c:v>
                </c:pt>
              </c:numCache>
            </c:numRef>
          </c:val>
          <c:smooth val="0"/>
          <c:extLst>
            <c:ext xmlns:c16="http://schemas.microsoft.com/office/drawing/2014/chart" uri="{C3380CC4-5D6E-409C-BE32-E72D297353CC}">
              <c16:uniqueId val="{00000001-E6E0-40C9-92E1-29E93B46694F}"/>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ge"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0</c:v>
                </c:pt>
                <c:pt idx="1">
                  <c:v>97.19</c:v>
                </c:pt>
                <c:pt idx="2">
                  <c:v>100</c:v>
                </c:pt>
                <c:pt idx="3">
                  <c:v>100</c:v>
                </c:pt>
                <c:pt idx="4">
                  <c:v>100</c:v>
                </c:pt>
              </c:numCache>
            </c:numRef>
          </c:val>
          <c:extLst>
            <c:ext xmlns:c16="http://schemas.microsoft.com/office/drawing/2014/chart" uri="{C3380CC4-5D6E-409C-BE32-E72D297353CC}">
              <c16:uniqueId val="{00000000-5B09-4F0A-B63D-D4C7B8F51EE5}"/>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60.17</c:v>
                </c:pt>
                <c:pt idx="2">
                  <c:v>75.540000000000006</c:v>
                </c:pt>
                <c:pt idx="3">
                  <c:v>81.739999999999995</c:v>
                </c:pt>
                <c:pt idx="4">
                  <c:v>82.88</c:v>
                </c:pt>
              </c:numCache>
            </c:numRef>
          </c:val>
          <c:smooth val="0"/>
          <c:extLst>
            <c:ext xmlns:c16="http://schemas.microsoft.com/office/drawing/2014/chart" uri="{C3380CC4-5D6E-409C-BE32-E72D297353CC}">
              <c16:uniqueId val="{00000001-5B09-4F0A-B63D-D4C7B8F51EE5}"/>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ge"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0</c:v>
                </c:pt>
                <c:pt idx="1">
                  <c:v>155.87</c:v>
                </c:pt>
                <c:pt idx="2">
                  <c:v>151.56</c:v>
                </c:pt>
                <c:pt idx="3">
                  <c:v>154.12</c:v>
                </c:pt>
                <c:pt idx="4">
                  <c:v>152</c:v>
                </c:pt>
              </c:numCache>
            </c:numRef>
          </c:val>
          <c:extLst>
            <c:ext xmlns:c16="http://schemas.microsoft.com/office/drawing/2014/chart" uri="{C3380CC4-5D6E-409C-BE32-E72D297353CC}">
              <c16:uniqueId val="{00000000-7CFD-4407-8A9F-8628AF9870DF}"/>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281.52999999999997</c:v>
                </c:pt>
                <c:pt idx="2">
                  <c:v>207.96</c:v>
                </c:pt>
                <c:pt idx="3">
                  <c:v>194.31</c:v>
                </c:pt>
                <c:pt idx="4">
                  <c:v>190.99</c:v>
                </c:pt>
              </c:numCache>
            </c:numRef>
          </c:val>
          <c:smooth val="0"/>
          <c:extLst>
            <c:ext xmlns:c16="http://schemas.microsoft.com/office/drawing/2014/chart" uri="{C3380CC4-5D6E-409C-BE32-E72D297353CC}">
              <c16:uniqueId val="{00000001-7CFD-4407-8A9F-8628AF9870DF}"/>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ge"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【69.49】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【38.60】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7" zoomScale="65" zoomScaleNormal="65" workbookViewId="0">
      <selection activeCell="BL47" sqref="BL47:BZ63"/>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2">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2">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4" t="str">
        <f>データ!H6</f>
        <v>三重県　亀山市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2">
      <c r="A8" s="2"/>
      <c r="B8" s="71" t="str">
        <f>データ!I6</f>
        <v>法適用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Cc2</v>
      </c>
      <c r="X8" s="71"/>
      <c r="Y8" s="71"/>
      <c r="Z8" s="71"/>
      <c r="AA8" s="71"/>
      <c r="AB8" s="71"/>
      <c r="AC8" s="71"/>
      <c r="AD8" s="72" t="str">
        <f>データ!$M$6</f>
        <v>非設置</v>
      </c>
      <c r="AE8" s="72"/>
      <c r="AF8" s="72"/>
      <c r="AG8" s="72"/>
      <c r="AH8" s="72"/>
      <c r="AI8" s="72"/>
      <c r="AJ8" s="72"/>
      <c r="AK8" s="3"/>
      <c r="AL8" s="68">
        <f>データ!S6</f>
        <v>49657</v>
      </c>
      <c r="AM8" s="68"/>
      <c r="AN8" s="68"/>
      <c r="AO8" s="68"/>
      <c r="AP8" s="68"/>
      <c r="AQ8" s="68"/>
      <c r="AR8" s="68"/>
      <c r="AS8" s="68"/>
      <c r="AT8" s="67">
        <f>データ!T6</f>
        <v>191.04</v>
      </c>
      <c r="AU8" s="67"/>
      <c r="AV8" s="67"/>
      <c r="AW8" s="67"/>
      <c r="AX8" s="67"/>
      <c r="AY8" s="67"/>
      <c r="AZ8" s="67"/>
      <c r="BA8" s="67"/>
      <c r="BB8" s="67">
        <f>データ!U6</f>
        <v>259.93</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2">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2">
      <c r="A10" s="2"/>
      <c r="B10" s="67" t="str">
        <f>データ!N6</f>
        <v>-</v>
      </c>
      <c r="C10" s="67"/>
      <c r="D10" s="67"/>
      <c r="E10" s="67"/>
      <c r="F10" s="67"/>
      <c r="G10" s="67"/>
      <c r="H10" s="67"/>
      <c r="I10" s="67">
        <f>データ!O6</f>
        <v>49.91</v>
      </c>
      <c r="J10" s="67"/>
      <c r="K10" s="67"/>
      <c r="L10" s="67"/>
      <c r="M10" s="67"/>
      <c r="N10" s="67"/>
      <c r="O10" s="67"/>
      <c r="P10" s="67">
        <f>データ!P6</f>
        <v>52.92</v>
      </c>
      <c r="Q10" s="67"/>
      <c r="R10" s="67"/>
      <c r="S10" s="67"/>
      <c r="T10" s="67"/>
      <c r="U10" s="67"/>
      <c r="V10" s="67"/>
      <c r="W10" s="67">
        <f>データ!Q6</f>
        <v>93.41</v>
      </c>
      <c r="X10" s="67"/>
      <c r="Y10" s="67"/>
      <c r="Z10" s="67"/>
      <c r="AA10" s="67"/>
      <c r="AB10" s="67"/>
      <c r="AC10" s="67"/>
      <c r="AD10" s="68">
        <f>データ!R6</f>
        <v>2420</v>
      </c>
      <c r="AE10" s="68"/>
      <c r="AF10" s="68"/>
      <c r="AG10" s="68"/>
      <c r="AH10" s="68"/>
      <c r="AI10" s="68"/>
      <c r="AJ10" s="68"/>
      <c r="AK10" s="2"/>
      <c r="AL10" s="68">
        <f>データ!V6</f>
        <v>26245</v>
      </c>
      <c r="AM10" s="68"/>
      <c r="AN10" s="68"/>
      <c r="AO10" s="68"/>
      <c r="AP10" s="68"/>
      <c r="AQ10" s="68"/>
      <c r="AR10" s="68"/>
      <c r="AS10" s="68"/>
      <c r="AT10" s="67">
        <f>データ!W6</f>
        <v>8.67</v>
      </c>
      <c r="AU10" s="67"/>
      <c r="AV10" s="67"/>
      <c r="AW10" s="67"/>
      <c r="AX10" s="67"/>
      <c r="AY10" s="67"/>
      <c r="AZ10" s="67"/>
      <c r="BA10" s="67"/>
      <c r="BB10" s="67">
        <f>データ!X6</f>
        <v>3027.1</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2">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2">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110</v>
      </c>
      <c r="BM16" s="43"/>
      <c r="BN16" s="43"/>
      <c r="BO16" s="43"/>
      <c r="BP16" s="43"/>
      <c r="BQ16" s="43"/>
      <c r="BR16" s="43"/>
      <c r="BS16" s="43"/>
      <c r="BT16" s="43"/>
      <c r="BU16" s="43"/>
      <c r="BV16" s="43"/>
      <c r="BW16" s="43"/>
      <c r="BX16" s="43"/>
      <c r="BY16" s="43"/>
      <c r="BZ16" s="44"/>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109</v>
      </c>
      <c r="BM47" s="43"/>
      <c r="BN47" s="43"/>
      <c r="BO47" s="43"/>
      <c r="BP47" s="43"/>
      <c r="BQ47" s="43"/>
      <c r="BR47" s="43"/>
      <c r="BS47" s="43"/>
      <c r="BT47" s="43"/>
      <c r="BU47" s="43"/>
      <c r="BV47" s="43"/>
      <c r="BW47" s="43"/>
      <c r="BX47" s="43"/>
      <c r="BY47" s="43"/>
      <c r="BZ47" s="44"/>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2">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2">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108</v>
      </c>
      <c r="BM66" s="43"/>
      <c r="BN66" s="43"/>
      <c r="BO66" s="43"/>
      <c r="BP66" s="43"/>
      <c r="BQ66" s="43"/>
      <c r="BR66" s="43"/>
      <c r="BS66" s="43"/>
      <c r="BT66" s="43"/>
      <c r="BU66" s="43"/>
      <c r="BV66" s="43"/>
      <c r="BW66" s="43"/>
      <c r="BX66" s="43"/>
      <c r="BY66" s="43"/>
      <c r="BZ66" s="44"/>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2">
      <c r="C83" s="2" t="s">
        <v>30</v>
      </c>
    </row>
    <row r="84" spans="1:78" hidden="1" x14ac:dyDescent="0.2">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2">
      <c r="B85" s="26"/>
      <c r="C85" s="26"/>
      <c r="D85" s="26"/>
      <c r="E85" s="26" t="str">
        <f>データ!AI6</f>
        <v>【108.69】</v>
      </c>
      <c r="F85" s="26" t="str">
        <f>データ!AT6</f>
        <v>【3.28】</v>
      </c>
      <c r="G85" s="26" t="str">
        <f>データ!BE6</f>
        <v>【69.49】</v>
      </c>
      <c r="H85" s="26" t="str">
        <f>データ!BP6</f>
        <v>【682.78】</v>
      </c>
      <c r="I85" s="26" t="str">
        <f>データ!CA6</f>
        <v>【100.91】</v>
      </c>
      <c r="J85" s="26" t="str">
        <f>データ!CL6</f>
        <v>【136.86】</v>
      </c>
      <c r="K85" s="26" t="str">
        <f>データ!CW6</f>
        <v>【58.98】</v>
      </c>
      <c r="L85" s="26" t="str">
        <f>データ!DH6</f>
        <v>【95.20】</v>
      </c>
      <c r="M85" s="26" t="str">
        <f>データ!DS6</f>
        <v>【38.60】</v>
      </c>
      <c r="N85" s="26" t="str">
        <f>データ!ED6</f>
        <v>【5.64】</v>
      </c>
      <c r="O85" s="26" t="str">
        <f>データ!EO6</f>
        <v>【0.23】</v>
      </c>
    </row>
  </sheetData>
  <sheetProtection algorithmName="SHA-512" hashValue="N0s6zGwWOGP6dnTd8zFfYZNVuo1+00b7Y6EfJUo62pKlgi4EWmYefI3j/MsYwki68eJmHJE6Zji/ZVUmCgQw3g==" saltValue="gXQbipeTBAhkxTJqiKvk6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2" x14ac:dyDescent="0.2"/>
  <cols>
    <col min="2" max="144" width="11.88671875" customWidth="1"/>
  </cols>
  <sheetData>
    <row r="1" spans="1:148" x14ac:dyDescent="0.2">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2">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2">
      <c r="A3" s="28" t="s">
        <v>45</v>
      </c>
      <c r="B3" s="29" t="s">
        <v>46</v>
      </c>
      <c r="C3" s="29" t="s">
        <v>47</v>
      </c>
      <c r="D3" s="29" t="s">
        <v>48</v>
      </c>
      <c r="E3" s="29" t="s">
        <v>49</v>
      </c>
      <c r="F3" s="29" t="s">
        <v>50</v>
      </c>
      <c r="G3" s="29" t="s">
        <v>51</v>
      </c>
      <c r="H3" s="76" t="s">
        <v>52</v>
      </c>
      <c r="I3" s="77"/>
      <c r="J3" s="77"/>
      <c r="K3" s="77"/>
      <c r="L3" s="77"/>
      <c r="M3" s="77"/>
      <c r="N3" s="77"/>
      <c r="O3" s="77"/>
      <c r="P3" s="77"/>
      <c r="Q3" s="77"/>
      <c r="R3" s="77"/>
      <c r="S3" s="77"/>
      <c r="T3" s="77"/>
      <c r="U3" s="77"/>
      <c r="V3" s="77"/>
      <c r="W3" s="77"/>
      <c r="X3" s="78"/>
      <c r="Y3" s="82" t="s">
        <v>53</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54</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8" x14ac:dyDescent="0.2">
      <c r="A4" s="28" t="s">
        <v>55</v>
      </c>
      <c r="B4" s="30"/>
      <c r="C4" s="30"/>
      <c r="D4" s="30"/>
      <c r="E4" s="30"/>
      <c r="F4" s="30"/>
      <c r="G4" s="30"/>
      <c r="H4" s="79"/>
      <c r="I4" s="80"/>
      <c r="J4" s="80"/>
      <c r="K4" s="80"/>
      <c r="L4" s="80"/>
      <c r="M4" s="80"/>
      <c r="N4" s="80"/>
      <c r="O4" s="80"/>
      <c r="P4" s="80"/>
      <c r="Q4" s="80"/>
      <c r="R4" s="80"/>
      <c r="S4" s="80"/>
      <c r="T4" s="80"/>
      <c r="U4" s="80"/>
      <c r="V4" s="80"/>
      <c r="W4" s="80"/>
      <c r="X4" s="81"/>
      <c r="Y4" s="75" t="s">
        <v>56</v>
      </c>
      <c r="Z4" s="75"/>
      <c r="AA4" s="75"/>
      <c r="AB4" s="75"/>
      <c r="AC4" s="75"/>
      <c r="AD4" s="75"/>
      <c r="AE4" s="75"/>
      <c r="AF4" s="75"/>
      <c r="AG4" s="75"/>
      <c r="AH4" s="75"/>
      <c r="AI4" s="75"/>
      <c r="AJ4" s="75" t="s">
        <v>57</v>
      </c>
      <c r="AK4" s="75"/>
      <c r="AL4" s="75"/>
      <c r="AM4" s="75"/>
      <c r="AN4" s="75"/>
      <c r="AO4" s="75"/>
      <c r="AP4" s="75"/>
      <c r="AQ4" s="75"/>
      <c r="AR4" s="75"/>
      <c r="AS4" s="75"/>
      <c r="AT4" s="75"/>
      <c r="AU4" s="75" t="s">
        <v>58</v>
      </c>
      <c r="AV4" s="75"/>
      <c r="AW4" s="75"/>
      <c r="AX4" s="75"/>
      <c r="AY4" s="75"/>
      <c r="AZ4" s="75"/>
      <c r="BA4" s="75"/>
      <c r="BB4" s="75"/>
      <c r="BC4" s="75"/>
      <c r="BD4" s="75"/>
      <c r="BE4" s="75"/>
      <c r="BF4" s="75" t="s">
        <v>59</v>
      </c>
      <c r="BG4" s="75"/>
      <c r="BH4" s="75"/>
      <c r="BI4" s="75"/>
      <c r="BJ4" s="75"/>
      <c r="BK4" s="75"/>
      <c r="BL4" s="75"/>
      <c r="BM4" s="75"/>
      <c r="BN4" s="75"/>
      <c r="BO4" s="75"/>
      <c r="BP4" s="75"/>
      <c r="BQ4" s="75" t="s">
        <v>60</v>
      </c>
      <c r="BR4" s="75"/>
      <c r="BS4" s="75"/>
      <c r="BT4" s="75"/>
      <c r="BU4" s="75"/>
      <c r="BV4" s="75"/>
      <c r="BW4" s="75"/>
      <c r="BX4" s="75"/>
      <c r="BY4" s="75"/>
      <c r="BZ4" s="75"/>
      <c r="CA4" s="75"/>
      <c r="CB4" s="75" t="s">
        <v>61</v>
      </c>
      <c r="CC4" s="75"/>
      <c r="CD4" s="75"/>
      <c r="CE4" s="75"/>
      <c r="CF4" s="75"/>
      <c r="CG4" s="75"/>
      <c r="CH4" s="75"/>
      <c r="CI4" s="75"/>
      <c r="CJ4" s="75"/>
      <c r="CK4" s="75"/>
      <c r="CL4" s="75"/>
      <c r="CM4" s="75" t="s">
        <v>62</v>
      </c>
      <c r="CN4" s="75"/>
      <c r="CO4" s="75"/>
      <c r="CP4" s="75"/>
      <c r="CQ4" s="75"/>
      <c r="CR4" s="75"/>
      <c r="CS4" s="75"/>
      <c r="CT4" s="75"/>
      <c r="CU4" s="75"/>
      <c r="CV4" s="75"/>
      <c r="CW4" s="75"/>
      <c r="CX4" s="75" t="s">
        <v>63</v>
      </c>
      <c r="CY4" s="75"/>
      <c r="CZ4" s="75"/>
      <c r="DA4" s="75"/>
      <c r="DB4" s="75"/>
      <c r="DC4" s="75"/>
      <c r="DD4" s="75"/>
      <c r="DE4" s="75"/>
      <c r="DF4" s="75"/>
      <c r="DG4" s="75"/>
      <c r="DH4" s="75"/>
      <c r="DI4" s="75" t="s">
        <v>64</v>
      </c>
      <c r="DJ4" s="75"/>
      <c r="DK4" s="75"/>
      <c r="DL4" s="75"/>
      <c r="DM4" s="75"/>
      <c r="DN4" s="75"/>
      <c r="DO4" s="75"/>
      <c r="DP4" s="75"/>
      <c r="DQ4" s="75"/>
      <c r="DR4" s="75"/>
      <c r="DS4" s="75"/>
      <c r="DT4" s="75" t="s">
        <v>65</v>
      </c>
      <c r="DU4" s="75"/>
      <c r="DV4" s="75"/>
      <c r="DW4" s="75"/>
      <c r="DX4" s="75"/>
      <c r="DY4" s="75"/>
      <c r="DZ4" s="75"/>
      <c r="EA4" s="75"/>
      <c r="EB4" s="75"/>
      <c r="EC4" s="75"/>
      <c r="ED4" s="75"/>
      <c r="EE4" s="75" t="s">
        <v>66</v>
      </c>
      <c r="EF4" s="75"/>
      <c r="EG4" s="75"/>
      <c r="EH4" s="75"/>
      <c r="EI4" s="75"/>
      <c r="EJ4" s="75"/>
      <c r="EK4" s="75"/>
      <c r="EL4" s="75"/>
      <c r="EM4" s="75"/>
      <c r="EN4" s="75"/>
      <c r="EO4" s="75"/>
    </row>
    <row r="5" spans="1:148" x14ac:dyDescent="0.2">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2">
      <c r="A6" s="28" t="s">
        <v>95</v>
      </c>
      <c r="B6" s="33">
        <f>B7</f>
        <v>2018</v>
      </c>
      <c r="C6" s="33">
        <f t="shared" ref="C6:X6" si="3">C7</f>
        <v>242101</v>
      </c>
      <c r="D6" s="33">
        <f t="shared" si="3"/>
        <v>46</v>
      </c>
      <c r="E6" s="33">
        <f t="shared" si="3"/>
        <v>17</v>
      </c>
      <c r="F6" s="33">
        <f t="shared" si="3"/>
        <v>1</v>
      </c>
      <c r="G6" s="33">
        <f t="shared" si="3"/>
        <v>0</v>
      </c>
      <c r="H6" s="33" t="str">
        <f t="shared" si="3"/>
        <v>三重県　亀山市</v>
      </c>
      <c r="I6" s="33" t="str">
        <f t="shared" si="3"/>
        <v>法適用</v>
      </c>
      <c r="J6" s="33" t="str">
        <f t="shared" si="3"/>
        <v>下水道事業</v>
      </c>
      <c r="K6" s="33" t="str">
        <f t="shared" si="3"/>
        <v>公共下水道</v>
      </c>
      <c r="L6" s="33" t="str">
        <f t="shared" si="3"/>
        <v>Cc2</v>
      </c>
      <c r="M6" s="33" t="str">
        <f t="shared" si="3"/>
        <v>非設置</v>
      </c>
      <c r="N6" s="34" t="str">
        <f t="shared" si="3"/>
        <v>-</v>
      </c>
      <c r="O6" s="34">
        <f t="shared" si="3"/>
        <v>49.91</v>
      </c>
      <c r="P6" s="34">
        <f t="shared" si="3"/>
        <v>52.92</v>
      </c>
      <c r="Q6" s="34">
        <f t="shared" si="3"/>
        <v>93.41</v>
      </c>
      <c r="R6" s="34">
        <f t="shared" si="3"/>
        <v>2420</v>
      </c>
      <c r="S6" s="34">
        <f t="shared" si="3"/>
        <v>49657</v>
      </c>
      <c r="T6" s="34">
        <f t="shared" si="3"/>
        <v>191.04</v>
      </c>
      <c r="U6" s="34">
        <f t="shared" si="3"/>
        <v>259.93</v>
      </c>
      <c r="V6" s="34">
        <f t="shared" si="3"/>
        <v>26245</v>
      </c>
      <c r="W6" s="34">
        <f t="shared" si="3"/>
        <v>8.67</v>
      </c>
      <c r="X6" s="34">
        <f t="shared" si="3"/>
        <v>3027.1</v>
      </c>
      <c r="Y6" s="35" t="str">
        <f>IF(Y7="",NA(),Y7)</f>
        <v>-</v>
      </c>
      <c r="Z6" s="35">
        <f t="shared" ref="Z6:AH6" si="4">IF(Z7="",NA(),Z7)</f>
        <v>103.19</v>
      </c>
      <c r="AA6" s="35">
        <f t="shared" si="4"/>
        <v>101.51</v>
      </c>
      <c r="AB6" s="35">
        <f t="shared" si="4"/>
        <v>102.92</v>
      </c>
      <c r="AC6" s="35">
        <f t="shared" si="4"/>
        <v>103.95</v>
      </c>
      <c r="AD6" s="35" t="str">
        <f t="shared" si="4"/>
        <v>-</v>
      </c>
      <c r="AE6" s="35">
        <f t="shared" si="4"/>
        <v>98.03</v>
      </c>
      <c r="AF6" s="35">
        <f t="shared" si="4"/>
        <v>106.85</v>
      </c>
      <c r="AG6" s="35">
        <f t="shared" si="4"/>
        <v>108.11</v>
      </c>
      <c r="AH6" s="35">
        <f t="shared" si="4"/>
        <v>104.14</v>
      </c>
      <c r="AI6" s="34" t="str">
        <f>IF(AI7="","",IF(AI7="-","【-】","【"&amp;SUBSTITUTE(TEXT(AI7,"#,##0.00"),"-","△")&amp;"】"))</f>
        <v>【108.69】</v>
      </c>
      <c r="AJ6" s="35" t="str">
        <f>IF(AJ7="",NA(),AJ7)</f>
        <v>-</v>
      </c>
      <c r="AK6" s="34">
        <f t="shared" ref="AK6:AS6" si="5">IF(AK7="",NA(),AK7)</f>
        <v>0</v>
      </c>
      <c r="AL6" s="34">
        <f t="shared" si="5"/>
        <v>0</v>
      </c>
      <c r="AM6" s="34">
        <f t="shared" si="5"/>
        <v>0</v>
      </c>
      <c r="AN6" s="34">
        <f t="shared" si="5"/>
        <v>0</v>
      </c>
      <c r="AO6" s="35" t="str">
        <f t="shared" si="5"/>
        <v>-</v>
      </c>
      <c r="AP6" s="35">
        <f t="shared" si="5"/>
        <v>196.92</v>
      </c>
      <c r="AQ6" s="35">
        <f t="shared" si="5"/>
        <v>92.92</v>
      </c>
      <c r="AR6" s="35">
        <f t="shared" si="5"/>
        <v>86.54</v>
      </c>
      <c r="AS6" s="35">
        <f t="shared" si="5"/>
        <v>73.180000000000007</v>
      </c>
      <c r="AT6" s="34" t="str">
        <f>IF(AT7="","",IF(AT7="-","【-】","【"&amp;SUBSTITUTE(TEXT(AT7,"#,##0.00"),"-","△")&amp;"】"))</f>
        <v>【3.28】</v>
      </c>
      <c r="AU6" s="35" t="str">
        <f>IF(AU7="",NA(),AU7)</f>
        <v>-</v>
      </c>
      <c r="AV6" s="35">
        <f t="shared" ref="AV6:BD6" si="6">IF(AV7="",NA(),AV7)</f>
        <v>118.98</v>
      </c>
      <c r="AW6" s="35">
        <f t="shared" si="6"/>
        <v>116.67</v>
      </c>
      <c r="AX6" s="35">
        <f t="shared" si="6"/>
        <v>125.51</v>
      </c>
      <c r="AY6" s="35">
        <f t="shared" si="6"/>
        <v>135.36000000000001</v>
      </c>
      <c r="AZ6" s="35" t="str">
        <f t="shared" si="6"/>
        <v>-</v>
      </c>
      <c r="BA6" s="35">
        <f t="shared" si="6"/>
        <v>70.02</v>
      </c>
      <c r="BB6" s="35">
        <f t="shared" si="6"/>
        <v>50.66</v>
      </c>
      <c r="BC6" s="35">
        <f t="shared" si="6"/>
        <v>62.25</v>
      </c>
      <c r="BD6" s="35">
        <f t="shared" si="6"/>
        <v>52.32</v>
      </c>
      <c r="BE6" s="34" t="str">
        <f>IF(BE7="","",IF(BE7="-","【-】","【"&amp;SUBSTITUTE(TEXT(BE7,"#,##0.00"),"-","△")&amp;"】"))</f>
        <v>【69.49】</v>
      </c>
      <c r="BF6" s="35" t="str">
        <f>IF(BF7="",NA(),BF7)</f>
        <v>-</v>
      </c>
      <c r="BG6" s="35">
        <f t="shared" ref="BG6:BO6" si="7">IF(BG7="",NA(),BG7)</f>
        <v>209.32</v>
      </c>
      <c r="BH6" s="35">
        <f t="shared" si="7"/>
        <v>312.95999999999998</v>
      </c>
      <c r="BI6" s="35">
        <f t="shared" si="7"/>
        <v>337.19</v>
      </c>
      <c r="BJ6" s="35">
        <f t="shared" si="7"/>
        <v>420.47</v>
      </c>
      <c r="BK6" s="35" t="str">
        <f t="shared" si="7"/>
        <v>-</v>
      </c>
      <c r="BL6" s="35">
        <f t="shared" si="7"/>
        <v>1240.1600000000001</v>
      </c>
      <c r="BM6" s="35">
        <f t="shared" si="7"/>
        <v>1111.31</v>
      </c>
      <c r="BN6" s="35">
        <f t="shared" si="7"/>
        <v>966.33</v>
      </c>
      <c r="BO6" s="35">
        <f t="shared" si="7"/>
        <v>958.81</v>
      </c>
      <c r="BP6" s="34" t="str">
        <f>IF(BP7="","",IF(BP7="-","【-】","【"&amp;SUBSTITUTE(TEXT(BP7,"#,##0.00"),"-","△")&amp;"】"))</f>
        <v>【682.78】</v>
      </c>
      <c r="BQ6" s="35" t="str">
        <f>IF(BQ7="",NA(),BQ7)</f>
        <v>-</v>
      </c>
      <c r="BR6" s="35">
        <f t="shared" ref="BR6:BZ6" si="8">IF(BR7="",NA(),BR7)</f>
        <v>97.19</v>
      </c>
      <c r="BS6" s="35">
        <f t="shared" si="8"/>
        <v>100</v>
      </c>
      <c r="BT6" s="35">
        <f t="shared" si="8"/>
        <v>100</v>
      </c>
      <c r="BU6" s="35">
        <f t="shared" si="8"/>
        <v>100</v>
      </c>
      <c r="BV6" s="35" t="str">
        <f t="shared" si="8"/>
        <v>-</v>
      </c>
      <c r="BW6" s="35">
        <f t="shared" si="8"/>
        <v>60.17</v>
      </c>
      <c r="BX6" s="35">
        <f t="shared" si="8"/>
        <v>75.540000000000006</v>
      </c>
      <c r="BY6" s="35">
        <f t="shared" si="8"/>
        <v>81.739999999999995</v>
      </c>
      <c r="BZ6" s="35">
        <f t="shared" si="8"/>
        <v>82.88</v>
      </c>
      <c r="CA6" s="34" t="str">
        <f>IF(CA7="","",IF(CA7="-","【-】","【"&amp;SUBSTITUTE(TEXT(CA7,"#,##0.00"),"-","△")&amp;"】"))</f>
        <v>【100.91】</v>
      </c>
      <c r="CB6" s="35" t="str">
        <f>IF(CB7="",NA(),CB7)</f>
        <v>-</v>
      </c>
      <c r="CC6" s="35">
        <f t="shared" ref="CC6:CK6" si="9">IF(CC7="",NA(),CC7)</f>
        <v>155.87</v>
      </c>
      <c r="CD6" s="35">
        <f t="shared" si="9"/>
        <v>151.56</v>
      </c>
      <c r="CE6" s="35">
        <f t="shared" si="9"/>
        <v>154.12</v>
      </c>
      <c r="CF6" s="35">
        <f t="shared" si="9"/>
        <v>152</v>
      </c>
      <c r="CG6" s="35" t="str">
        <f t="shared" si="9"/>
        <v>-</v>
      </c>
      <c r="CH6" s="35">
        <f t="shared" si="9"/>
        <v>281.52999999999997</v>
      </c>
      <c r="CI6" s="35">
        <f t="shared" si="9"/>
        <v>207.96</v>
      </c>
      <c r="CJ6" s="35">
        <f t="shared" si="9"/>
        <v>194.31</v>
      </c>
      <c r="CK6" s="35">
        <f t="shared" si="9"/>
        <v>190.99</v>
      </c>
      <c r="CL6" s="34" t="str">
        <f>IF(CL7="","",IF(CL7="-","【-】","【"&amp;SUBSTITUTE(TEXT(CL7,"#,##0.00"),"-","△")&amp;"】"))</f>
        <v>【136.86】</v>
      </c>
      <c r="CM6" s="35" t="str">
        <f>IF(CM7="",NA(),CM7)</f>
        <v>-</v>
      </c>
      <c r="CN6" s="35" t="str">
        <f t="shared" ref="CN6:CV6" si="10">IF(CN7="",NA(),CN7)</f>
        <v>-</v>
      </c>
      <c r="CO6" s="35" t="str">
        <f t="shared" si="10"/>
        <v>-</v>
      </c>
      <c r="CP6" s="35" t="str">
        <f t="shared" si="10"/>
        <v>-</v>
      </c>
      <c r="CQ6" s="35" t="str">
        <f t="shared" si="10"/>
        <v>-</v>
      </c>
      <c r="CR6" s="35" t="str">
        <f t="shared" si="10"/>
        <v>-</v>
      </c>
      <c r="CS6" s="35">
        <f t="shared" si="10"/>
        <v>44.89</v>
      </c>
      <c r="CT6" s="35">
        <f t="shared" si="10"/>
        <v>53.51</v>
      </c>
      <c r="CU6" s="35">
        <f t="shared" si="10"/>
        <v>53.5</v>
      </c>
      <c r="CV6" s="35">
        <f t="shared" si="10"/>
        <v>52.58</v>
      </c>
      <c r="CW6" s="34" t="str">
        <f>IF(CW7="","",IF(CW7="-","【-】","【"&amp;SUBSTITUTE(TEXT(CW7,"#,##0.00"),"-","△")&amp;"】"))</f>
        <v>【58.98】</v>
      </c>
      <c r="CX6" s="35" t="str">
        <f>IF(CX7="",NA(),CX7)</f>
        <v>-</v>
      </c>
      <c r="CY6" s="35">
        <f t="shared" ref="CY6:DG6" si="11">IF(CY7="",NA(),CY7)</f>
        <v>74.819999999999993</v>
      </c>
      <c r="CZ6" s="35">
        <f t="shared" si="11"/>
        <v>77.2</v>
      </c>
      <c r="DA6" s="35">
        <f t="shared" si="11"/>
        <v>76.84</v>
      </c>
      <c r="DB6" s="35">
        <f t="shared" si="11"/>
        <v>76.75</v>
      </c>
      <c r="DC6" s="35" t="str">
        <f t="shared" si="11"/>
        <v>-</v>
      </c>
      <c r="DD6" s="35">
        <f t="shared" si="11"/>
        <v>64.89</v>
      </c>
      <c r="DE6" s="35">
        <f t="shared" si="11"/>
        <v>83.91</v>
      </c>
      <c r="DF6" s="35">
        <f t="shared" si="11"/>
        <v>83.51</v>
      </c>
      <c r="DG6" s="35">
        <f t="shared" si="11"/>
        <v>83.02</v>
      </c>
      <c r="DH6" s="34" t="str">
        <f>IF(DH7="","",IF(DH7="-","【-】","【"&amp;SUBSTITUTE(TEXT(DH7,"#,##0.00"),"-","△")&amp;"】"))</f>
        <v>【95.20】</v>
      </c>
      <c r="DI6" s="35" t="str">
        <f>IF(DI7="",NA(),DI7)</f>
        <v>-</v>
      </c>
      <c r="DJ6" s="35">
        <f t="shared" ref="DJ6:DR6" si="12">IF(DJ7="",NA(),DJ7)</f>
        <v>2.4</v>
      </c>
      <c r="DK6" s="35">
        <f t="shared" si="12"/>
        <v>4.6100000000000003</v>
      </c>
      <c r="DL6" s="35">
        <f t="shared" si="12"/>
        <v>6.79</v>
      </c>
      <c r="DM6" s="35">
        <f t="shared" si="12"/>
        <v>8.93</v>
      </c>
      <c r="DN6" s="35" t="str">
        <f t="shared" si="12"/>
        <v>-</v>
      </c>
      <c r="DO6" s="35">
        <f t="shared" si="12"/>
        <v>11.68</v>
      </c>
      <c r="DP6" s="35">
        <f t="shared" si="12"/>
        <v>21.09</v>
      </c>
      <c r="DQ6" s="35">
        <f t="shared" si="12"/>
        <v>21.16</v>
      </c>
      <c r="DR6" s="35">
        <f t="shared" si="12"/>
        <v>15.95</v>
      </c>
      <c r="DS6" s="34" t="str">
        <f>IF(DS7="","",IF(DS7="-","【-】","【"&amp;SUBSTITUTE(TEXT(DS7,"#,##0.00"),"-","△")&amp;"】"))</f>
        <v>【38.60】</v>
      </c>
      <c r="DT6" s="35" t="str">
        <f>IF(DT7="",NA(),DT7)</f>
        <v>-</v>
      </c>
      <c r="DU6" s="34">
        <f t="shared" ref="DU6:EC6" si="13">IF(DU7="",NA(),DU7)</f>
        <v>0</v>
      </c>
      <c r="DV6" s="34">
        <f t="shared" si="13"/>
        <v>0</v>
      </c>
      <c r="DW6" s="34">
        <f t="shared" si="13"/>
        <v>0</v>
      </c>
      <c r="DX6" s="34">
        <f t="shared" si="13"/>
        <v>0</v>
      </c>
      <c r="DY6" s="35" t="str">
        <f t="shared" si="13"/>
        <v>-</v>
      </c>
      <c r="DZ6" s="34">
        <f t="shared" si="13"/>
        <v>0</v>
      </c>
      <c r="EA6" s="34">
        <f t="shared" si="13"/>
        <v>0</v>
      </c>
      <c r="EB6" s="34">
        <f t="shared" si="13"/>
        <v>0</v>
      </c>
      <c r="EC6" s="34">
        <f t="shared" si="13"/>
        <v>0</v>
      </c>
      <c r="ED6" s="34" t="str">
        <f>IF(ED7="","",IF(ED7="-","【-】","【"&amp;SUBSTITUTE(TEXT(ED7,"#,##0.00"),"-","△")&amp;"】"))</f>
        <v>【5.64】</v>
      </c>
      <c r="EE6" s="35" t="str">
        <f>IF(EE7="",NA(),EE7)</f>
        <v>-</v>
      </c>
      <c r="EF6" s="34">
        <f t="shared" ref="EF6:EN6" si="14">IF(EF7="",NA(),EF7)</f>
        <v>0</v>
      </c>
      <c r="EG6" s="34">
        <f t="shared" si="14"/>
        <v>0</v>
      </c>
      <c r="EH6" s="34">
        <f t="shared" si="14"/>
        <v>0</v>
      </c>
      <c r="EI6" s="34">
        <f t="shared" si="14"/>
        <v>0</v>
      </c>
      <c r="EJ6" s="35" t="str">
        <f t="shared" si="14"/>
        <v>-</v>
      </c>
      <c r="EK6" s="35">
        <f t="shared" si="14"/>
        <v>0.33</v>
      </c>
      <c r="EL6" s="35">
        <f t="shared" si="14"/>
        <v>0.15</v>
      </c>
      <c r="EM6" s="35">
        <f t="shared" si="14"/>
        <v>0.16</v>
      </c>
      <c r="EN6" s="35">
        <f t="shared" si="14"/>
        <v>0.13</v>
      </c>
      <c r="EO6" s="34" t="str">
        <f>IF(EO7="","",IF(EO7="-","【-】","【"&amp;SUBSTITUTE(TEXT(EO7,"#,##0.00"),"-","△")&amp;"】"))</f>
        <v>【0.23】</v>
      </c>
    </row>
    <row r="7" spans="1:148" s="36" customFormat="1" x14ac:dyDescent="0.2">
      <c r="A7" s="28"/>
      <c r="B7" s="37">
        <v>2018</v>
      </c>
      <c r="C7" s="37">
        <v>242101</v>
      </c>
      <c r="D7" s="37">
        <v>46</v>
      </c>
      <c r="E7" s="37">
        <v>17</v>
      </c>
      <c r="F7" s="37">
        <v>1</v>
      </c>
      <c r="G7" s="37">
        <v>0</v>
      </c>
      <c r="H7" s="37" t="s">
        <v>96</v>
      </c>
      <c r="I7" s="37" t="s">
        <v>97</v>
      </c>
      <c r="J7" s="37" t="s">
        <v>98</v>
      </c>
      <c r="K7" s="37" t="s">
        <v>99</v>
      </c>
      <c r="L7" s="37" t="s">
        <v>100</v>
      </c>
      <c r="M7" s="37" t="s">
        <v>101</v>
      </c>
      <c r="N7" s="38" t="s">
        <v>102</v>
      </c>
      <c r="O7" s="38">
        <v>49.91</v>
      </c>
      <c r="P7" s="38">
        <v>52.92</v>
      </c>
      <c r="Q7" s="38">
        <v>93.41</v>
      </c>
      <c r="R7" s="38">
        <v>2420</v>
      </c>
      <c r="S7" s="38">
        <v>49657</v>
      </c>
      <c r="T7" s="38">
        <v>191.04</v>
      </c>
      <c r="U7" s="38">
        <v>259.93</v>
      </c>
      <c r="V7" s="38">
        <v>26245</v>
      </c>
      <c r="W7" s="38">
        <v>8.67</v>
      </c>
      <c r="X7" s="38">
        <v>3027.1</v>
      </c>
      <c r="Y7" s="38" t="s">
        <v>102</v>
      </c>
      <c r="Z7" s="38">
        <v>103.19</v>
      </c>
      <c r="AA7" s="38">
        <v>101.51</v>
      </c>
      <c r="AB7" s="38">
        <v>102.92</v>
      </c>
      <c r="AC7" s="38">
        <v>103.95</v>
      </c>
      <c r="AD7" s="38" t="s">
        <v>102</v>
      </c>
      <c r="AE7" s="38">
        <v>98.03</v>
      </c>
      <c r="AF7" s="38">
        <v>106.85</v>
      </c>
      <c r="AG7" s="38">
        <v>108.11</v>
      </c>
      <c r="AH7" s="38">
        <v>104.14</v>
      </c>
      <c r="AI7" s="38">
        <v>108.69</v>
      </c>
      <c r="AJ7" s="38" t="s">
        <v>102</v>
      </c>
      <c r="AK7" s="38">
        <v>0</v>
      </c>
      <c r="AL7" s="38">
        <v>0</v>
      </c>
      <c r="AM7" s="38">
        <v>0</v>
      </c>
      <c r="AN7" s="38">
        <v>0</v>
      </c>
      <c r="AO7" s="38" t="s">
        <v>102</v>
      </c>
      <c r="AP7" s="38">
        <v>196.92</v>
      </c>
      <c r="AQ7" s="38">
        <v>92.92</v>
      </c>
      <c r="AR7" s="38">
        <v>86.54</v>
      </c>
      <c r="AS7" s="38">
        <v>73.180000000000007</v>
      </c>
      <c r="AT7" s="38">
        <v>3.28</v>
      </c>
      <c r="AU7" s="38" t="s">
        <v>102</v>
      </c>
      <c r="AV7" s="38">
        <v>118.98</v>
      </c>
      <c r="AW7" s="38">
        <v>116.67</v>
      </c>
      <c r="AX7" s="38">
        <v>125.51</v>
      </c>
      <c r="AY7" s="38">
        <v>135.36000000000001</v>
      </c>
      <c r="AZ7" s="38" t="s">
        <v>102</v>
      </c>
      <c r="BA7" s="38">
        <v>70.02</v>
      </c>
      <c r="BB7" s="38">
        <v>50.66</v>
      </c>
      <c r="BC7" s="38">
        <v>62.25</v>
      </c>
      <c r="BD7" s="38">
        <v>52.32</v>
      </c>
      <c r="BE7" s="38">
        <v>69.489999999999995</v>
      </c>
      <c r="BF7" s="38" t="s">
        <v>102</v>
      </c>
      <c r="BG7" s="38">
        <v>209.32</v>
      </c>
      <c r="BH7" s="38">
        <v>312.95999999999998</v>
      </c>
      <c r="BI7" s="38">
        <v>337.19</v>
      </c>
      <c r="BJ7" s="38">
        <v>420.47</v>
      </c>
      <c r="BK7" s="38" t="s">
        <v>102</v>
      </c>
      <c r="BL7" s="38">
        <v>1240.1600000000001</v>
      </c>
      <c r="BM7" s="38">
        <v>1111.31</v>
      </c>
      <c r="BN7" s="38">
        <v>966.33</v>
      </c>
      <c r="BO7" s="38">
        <v>958.81</v>
      </c>
      <c r="BP7" s="38">
        <v>682.78</v>
      </c>
      <c r="BQ7" s="38" t="s">
        <v>102</v>
      </c>
      <c r="BR7" s="38">
        <v>97.19</v>
      </c>
      <c r="BS7" s="38">
        <v>100</v>
      </c>
      <c r="BT7" s="38">
        <v>100</v>
      </c>
      <c r="BU7" s="38">
        <v>100</v>
      </c>
      <c r="BV7" s="38" t="s">
        <v>102</v>
      </c>
      <c r="BW7" s="38">
        <v>60.17</v>
      </c>
      <c r="BX7" s="38">
        <v>75.540000000000006</v>
      </c>
      <c r="BY7" s="38">
        <v>81.739999999999995</v>
      </c>
      <c r="BZ7" s="38">
        <v>82.88</v>
      </c>
      <c r="CA7" s="38">
        <v>100.91</v>
      </c>
      <c r="CB7" s="38" t="s">
        <v>102</v>
      </c>
      <c r="CC7" s="38">
        <v>155.87</v>
      </c>
      <c r="CD7" s="38">
        <v>151.56</v>
      </c>
      <c r="CE7" s="38">
        <v>154.12</v>
      </c>
      <c r="CF7" s="38">
        <v>152</v>
      </c>
      <c r="CG7" s="38" t="s">
        <v>102</v>
      </c>
      <c r="CH7" s="38">
        <v>281.52999999999997</v>
      </c>
      <c r="CI7" s="38">
        <v>207.96</v>
      </c>
      <c r="CJ7" s="38">
        <v>194.31</v>
      </c>
      <c r="CK7" s="38">
        <v>190.99</v>
      </c>
      <c r="CL7" s="38">
        <v>136.86000000000001</v>
      </c>
      <c r="CM7" s="38" t="s">
        <v>102</v>
      </c>
      <c r="CN7" s="38" t="s">
        <v>102</v>
      </c>
      <c r="CO7" s="38" t="s">
        <v>102</v>
      </c>
      <c r="CP7" s="38" t="s">
        <v>102</v>
      </c>
      <c r="CQ7" s="38" t="s">
        <v>102</v>
      </c>
      <c r="CR7" s="38" t="s">
        <v>102</v>
      </c>
      <c r="CS7" s="38">
        <v>44.89</v>
      </c>
      <c r="CT7" s="38">
        <v>53.51</v>
      </c>
      <c r="CU7" s="38">
        <v>53.5</v>
      </c>
      <c r="CV7" s="38">
        <v>52.58</v>
      </c>
      <c r="CW7" s="38">
        <v>58.98</v>
      </c>
      <c r="CX7" s="38" t="s">
        <v>102</v>
      </c>
      <c r="CY7" s="38">
        <v>74.819999999999993</v>
      </c>
      <c r="CZ7" s="38">
        <v>77.2</v>
      </c>
      <c r="DA7" s="38">
        <v>76.84</v>
      </c>
      <c r="DB7" s="38">
        <v>76.75</v>
      </c>
      <c r="DC7" s="38" t="s">
        <v>102</v>
      </c>
      <c r="DD7" s="38">
        <v>64.89</v>
      </c>
      <c r="DE7" s="38">
        <v>83.91</v>
      </c>
      <c r="DF7" s="38">
        <v>83.51</v>
      </c>
      <c r="DG7" s="38">
        <v>83.02</v>
      </c>
      <c r="DH7" s="38">
        <v>95.2</v>
      </c>
      <c r="DI7" s="38" t="s">
        <v>102</v>
      </c>
      <c r="DJ7" s="38">
        <v>2.4</v>
      </c>
      <c r="DK7" s="38">
        <v>4.6100000000000003</v>
      </c>
      <c r="DL7" s="38">
        <v>6.79</v>
      </c>
      <c r="DM7" s="38">
        <v>8.93</v>
      </c>
      <c r="DN7" s="38" t="s">
        <v>102</v>
      </c>
      <c r="DO7" s="38">
        <v>11.68</v>
      </c>
      <c r="DP7" s="38">
        <v>21.09</v>
      </c>
      <c r="DQ7" s="38">
        <v>21.16</v>
      </c>
      <c r="DR7" s="38">
        <v>15.95</v>
      </c>
      <c r="DS7" s="38">
        <v>38.6</v>
      </c>
      <c r="DT7" s="38" t="s">
        <v>102</v>
      </c>
      <c r="DU7" s="38">
        <v>0</v>
      </c>
      <c r="DV7" s="38">
        <v>0</v>
      </c>
      <c r="DW7" s="38">
        <v>0</v>
      </c>
      <c r="DX7" s="38">
        <v>0</v>
      </c>
      <c r="DY7" s="38" t="s">
        <v>102</v>
      </c>
      <c r="DZ7" s="38">
        <v>0</v>
      </c>
      <c r="EA7" s="38">
        <v>0</v>
      </c>
      <c r="EB7" s="38">
        <v>0</v>
      </c>
      <c r="EC7" s="38">
        <v>0</v>
      </c>
      <c r="ED7" s="38">
        <v>5.64</v>
      </c>
      <c r="EE7" s="38" t="s">
        <v>102</v>
      </c>
      <c r="EF7" s="38">
        <v>0</v>
      </c>
      <c r="EG7" s="38">
        <v>0</v>
      </c>
      <c r="EH7" s="38">
        <v>0</v>
      </c>
      <c r="EI7" s="38">
        <v>0</v>
      </c>
      <c r="EJ7" s="38" t="s">
        <v>102</v>
      </c>
      <c r="EK7" s="38">
        <v>0.33</v>
      </c>
      <c r="EL7" s="38">
        <v>0.15</v>
      </c>
      <c r="EM7" s="38">
        <v>0.16</v>
      </c>
      <c r="EN7" s="38">
        <v>0.13</v>
      </c>
      <c r="EO7" s="38">
        <v>0.23</v>
      </c>
    </row>
    <row r="8" spans="1:148"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2">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2">
      <c r="A10" s="40" t="s">
        <v>46</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2020-01-15T04:01:37Z</cp:lastPrinted>
  <dcterms:created xsi:type="dcterms:W3CDTF">2019-12-05T04:45:01Z</dcterms:created>
  <dcterms:modified xsi:type="dcterms:W3CDTF">2020-01-15T04:01:39Z</dcterms:modified>
  <cp:category/>
</cp:coreProperties>
</file>