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上下水道部経営総務室\寺島引継ぎフォルダ\経営比較分析表\H30\"/>
    </mc:Choice>
  </mc:AlternateContent>
  <workbookProtection workbookAlgorithmName="SHA-512" workbookHashValue="WFiVgqzF79816eqfdxK+Ri1bYfWVCAUOaUFpU6BuiNz7wltrH3PN37m2BESOW/SFytk7QWup8v+A2RjSvpqX1A==" workbookSaltValue="uMDpj9JrPf3MzzLp9OxRl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<sst xmlns="http://schemas.openxmlformats.org/spreadsheetml/2006/main" count="228" uniqueCount="113">
  <si>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</si>
  <si>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</si>
  <si>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</si>
  <si>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</si>
  <si>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</si>
  <si>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</si>
  <si>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</si>
  <si>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</si>
  <si>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</si>
  <si>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</si>
  <si>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</si>
  <si>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</si>
  <si>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</si>
  <si>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</si>
  <si>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</si>
  <si>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</si>
  <si>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</si>
  <si>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</si>
  <si>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</si>
  <si>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</si>
  <si>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</si>
  <si>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</si>
  <si>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</si>
  <si>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</si>
  <si>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</si>
  <si>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</si>
  <si>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</si>
  <si>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</si>
  <si>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</si>
  <si>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</si>
  <si>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</si>
  <si>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</si>
  <si>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</si>
  <si>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</si>
  <si>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</si>
  <si>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</si>
  <si>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</si>
  <si>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</si>
  <si>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</si>
  <si>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</si>
  <si>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</si>
  <si>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</si>
  <si>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</si>
  <si>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</si>
  <si>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</si>
  <si>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</si>
  <si>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</si>
  <si>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</si>
  <si>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</si>
  <si>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</si>
  <si>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</si>
  <si>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</si>
  <si>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</si>
  <si>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</si>
  <si>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</si>
  <si>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</si>
  <si>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</si>
  <si>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</si>
  <si>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</si>
  <si>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</si>
  <si>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</si>
  <si>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</si>
  <si>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</si>
  <si>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</si>
  <si>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</si>
  <si>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</si>
  <si>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</si>
  <si>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</si>
  <si>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</si>
  <si>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</si>
  <si>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</si>
  <si>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</si>
  <si>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</si>
  <si>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</si>
  <si>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</si>
  <si>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</si>
  <si>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</si>
  <si>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</si>
  <si>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</si>
  <si>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</si>
  <si>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</si>
  <si>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</si>
  <si>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</si>
  <si>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</si>
  <si>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</si>
  <si>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</si>
  <si>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</si>
  <si>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</si>
  <si>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</si>
  <si>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</si>
  <si>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</si>
  <si>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</si>
  <si>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</si>
  <si>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</si>
  <si>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</si>
  <si>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</si>
  <si>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</si>
  <si>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</si>
  <si>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</si>
  <si>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</si>
  <si>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</si>
  <si>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</si>
  <si>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</si>
  <si>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</si>
  <si>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</si>
  <si>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</si>
  <si>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</si>
  <si>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</si>
  <si>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</si>
  <si>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</si>
  <si>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ている。今後はこれに替わる「名張市公共下水道ストックマネジメント計画」を策定し、管路のみならず汚水処理場やマンホールポンプ施設も含め長寿命化に取組むこととしている。
　なお、③管渠改善率の長寿命化も含めた数値については、平成26年度は1.47％である（H27からは一致）。</t>
    <rPh sb="222" eb="224">
      <t>コンゴ</t>
    </rPh>
    <rPh sb="228" eb="229">
      <t>カ</t>
    </rPh>
    <rPh sb="232" eb="235">
      <t>ナバリシ</t>
    </rPh>
    <rPh sb="235" eb="237">
      <t>コウキョウ</t>
    </rPh>
    <rPh sb="237" eb="240">
      <t>ゲスイドウ</t>
    </rPh>
    <rPh sb="250" eb="252">
      <t>ケイカク</t>
    </rPh>
    <rPh sb="254" eb="256">
      <t>サクテイ</t>
    </rPh>
    <rPh sb="258" eb="260">
      <t>カンロ</t>
    </rPh>
    <rPh sb="265" eb="267">
      <t>オスイ</t>
    </rPh>
    <rPh sb="267" eb="270">
      <t>ショリジョウ</t>
    </rPh>
    <rPh sb="279" eb="281">
      <t>シセツ</t>
    </rPh>
    <rPh sb="282" eb="283">
      <t>フク</t>
    </rPh>
    <rPh sb="284" eb="285">
      <t>チョウ</t>
    </rPh>
    <rPh sb="285" eb="288">
      <t>ジュミョウカ</t>
    </rPh>
    <rPh sb="289" eb="291">
      <t>トリク</t>
    </rPh>
    <rPh sb="328" eb="330">
      <t>ヘイセイ</t>
    </rPh>
    <rPh sb="332" eb="334">
      <t>ネンド</t>
    </rPh>
    <phoneticPr fontId="15"/>
  </si>
  <si>
    <r>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t>
    </r>
    <r>
      <rPr>
        <sz val="10"/>
        <rFont val="ＭＳ ゴシック"/>
        <family val="3"/>
        <charset val="128"/>
      </rPr>
      <t>平成29年度には計画区域の拡大を行っており、平成30年度末の事業の進捗率は計画面積に対し87％であり、今後もさらに区域拡大に伴う事業取得を行う予定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法適化することにより正確な経営状況を把握し、適正な使用料の設定など経営の健全化を図って行くことが必要である。</t>
    </r>
    <rPh sb="117" eb="119">
      <t>ケイカク</t>
    </rPh>
    <rPh sb="148" eb="150">
      <t>メンセキ</t>
    </rPh>
    <rPh sb="160" eb="162">
      <t>コンゴ</t>
    </rPh>
    <rPh sb="166" eb="168">
      <t>クイキ</t>
    </rPh>
    <rPh sb="168" eb="170">
      <t>カクダイ</t>
    </rPh>
    <rPh sb="171" eb="172">
      <t>トモナ</t>
    </rPh>
    <rPh sb="173" eb="175">
      <t>ジギョウ</t>
    </rPh>
    <rPh sb="175" eb="177">
      <t>シュトク</t>
    </rPh>
    <rPh sb="178" eb="179">
      <t>オコナ</t>
    </rPh>
    <rPh sb="180" eb="182">
      <t>ヨテイ</t>
    </rPh>
    <phoneticPr fontId="15"/>
  </si>
  <si>
    <t xml:space="preserve">①収益的収支比率については、近年90％台を推移している。要因としては、移管接続をした大型住宅団地に係る管路施設（マンホール、取付管、公共汚水桝）の修繕、供用開始区域拡大に伴う人件費、維持管理費用及び事業拡大中のため建設改良に係る元利償還金の増加がある。
④企業債残高対事業規模比率については、当市は整備推進中であり、毎年度返済額を上回る企業債の借入れを続けており、企業債残高は年々増加の一途を辿っているが、そのほとんどを一般会計からの基準内繰入金で賄っているため、グラフのような結果となっている(企業債残高から一般会計負担額を差し引くため）。
⑤経費回収率については、処理施設の増設により使用料収入の伸びに対して維持管理費の伸びが大きくなったため100％を下回るようになっていたが、汚水処理費(主に維持管理費)の削減や使用料収入の増加により100％近くまで改善がみられる。引き続き効率的な維持管理を行うとともに、新規整備区域の接続率を向上させ使用料の適正化も含めた使用料収入の増加を図る必要がある。
⑥汚水処理原価については、類似団体平均値を下回ってはいるものの有収水量の増加に対して汚水処理費の伸びが大きいため、増加傾向にあったが、汚水処理費が減少したため減少に転じている。
⑦施設利用率は区域拡大に伴い年々上昇傾向にある。今後、管路整備工事の推進や接続率の更なる向上を図ると共に、人口減少に伴う汚水処理量の減少予測も踏まえた事業計画の見直し等により、施設の効率的な稼働を目指す必要がある。
⑧既存大型住宅地の汚水処理施設から公共下水道への転換が多いという当市の特性のため、水洗化率は平均値を上回っているが、新規整備区域における接続率を更に向上させていく必要がある。
</t>
    <rPh sb="284" eb="286">
      <t>ショリ</t>
    </rPh>
    <rPh sb="286" eb="288">
      <t>シセツ</t>
    </rPh>
    <rPh sb="289" eb="291">
      <t>ゾウセツ</t>
    </rPh>
    <rPh sb="356" eb="358">
      <t>サクゲン</t>
    </rPh>
    <rPh sb="359" eb="362">
      <t>シヨウリョウ</t>
    </rPh>
    <rPh sb="362" eb="364">
      <t>シュウニュウ</t>
    </rPh>
    <rPh sb="365" eb="367">
      <t>ゾウカ</t>
    </rPh>
    <rPh sb="374" eb="375">
      <t>チカ</t>
    </rPh>
    <rPh sb="378" eb="38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</si>
</sst>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0.16</c:v>
                </c:pt>
                <c:pt idx="2">
                  <c:v>0.26</c:v>
                </c:pt>
                <c:pt idx="3">
                  <c:v>0.32</c:v>
                </c:pt>
                <c:pt idx="4">
                  <c:v>0.15</c:v>
                </c:pt>
              </c:numCache>
            </c:numRef>
          </c:val>
          <c:extLst xmlns:c16r2="http://schemas.microsoft.com/office/drawing/2015/06/chart">
            <c:ext xmlns:c16="http://schemas.microsoft.com/office/drawing/2014/chart" uri="{C3380CC4-5D6E-409C-BE32-E72D297353CC}">
              <c16:uniqueId val="{00000000-AB15-417B-B0C4-0BE1AF2F8C89}"/>
            </c:ext>
          </c:extLst>
        </c:ser>
        <c:dLbls>
          <c:showLegendKey val="0"/>
          <c:showVal val="0"/>
          <c:showCatName val="0"/>
          <c:showSerName val="0"/>
          <c:showPercent val="0"/>
          <c:showBubbleSize val="0"/>
        </c:dLbls>
        <c:gapWidth val="150"/>
        <c:axId val="180226832"/>
        <c:axId val="18022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AB15-417B-B0C4-0BE1AF2F8C89}"/>
            </c:ext>
          </c:extLst>
        </c:ser>
        <c:dLbls>
          <c:showLegendKey val="0"/>
          <c:showVal val="0"/>
          <c:showCatName val="0"/>
          <c:showSerName val="0"/>
          <c:showPercent val="0"/>
          <c:showBubbleSize val="0"/>
        </c:dLbls>
        <c:marker val="1"/>
        <c:smooth val="0"/>
        <c:axId val="180226832"/>
        <c:axId val="180222520"/>
      </c:lineChart>
      <c:dateAx>
        <c:axId val="180226832"/>
        <c:scaling>
          <c:orientation val="minMax"/>
        </c:scaling>
        <c:delete val="1"/>
        <c:axPos val="b"/>
        <c:numFmt formatCode="ge" sourceLinked="1"/>
        <c:majorTickMark val="none"/>
        <c:minorTickMark val="none"/>
        <c:tickLblPos val="none"/>
        <c:crossAx val="180222520"/>
        <c:crosses val="autoZero"/>
        <c:auto val="1"/>
        <c:lblOffset val="100"/>
        <c:baseTimeUnit val="years"/>
      </c:dateAx>
      <c:valAx>
        <c:axId val="1802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92.97</c:v>
                </c:pt>
                <c:pt idx="1">
                  <c:v>94.43</c:v>
                </c:pt>
                <c:pt idx="2">
                  <c:v>91.03</c:v>
                </c:pt>
                <c:pt idx="3">
                  <c:v>90.44</c:v>
                </c:pt>
                <c:pt idx="4">
                  <c:v>90.54</c:v>
                </c:pt>
              </c:numCache>
            </c:numRef>
          </c:val>
          <c:extLst xmlns:c16r2="http://schemas.microsoft.com/office/drawing/2015/06/chart">
            <c:ext xmlns:c16="http://schemas.microsoft.com/office/drawing/2014/chart" uri="{C3380CC4-5D6E-409C-BE32-E72D297353CC}">
              <c16:uniqueId val="{00000000-EA65-4FD3-A64E-895276936D22}"/>
            </c:ext>
          </c:extLst>
        </c:ser>
        <c:dLbls>
          <c:showLegendKey val="0"/>
          <c:showVal val="0"/>
          <c:showCatName val="0"/>
          <c:showSerName val="0"/>
          <c:showPercent val="0"/>
          <c:showBubbleSize val="0"/>
        </c:dLbls>
        <c:gapWidth val="150"/>
        <c:axId val="180228008"/>
        <c:axId val="1802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65-4FD3-A64E-895276936D22}"/>
            </c:ext>
          </c:extLst>
        </c:ser>
        <c:dLbls>
          <c:showLegendKey val="0"/>
          <c:showVal val="0"/>
          <c:showCatName val="0"/>
          <c:showSerName val="0"/>
          <c:showPercent val="0"/>
          <c:showBubbleSize val="0"/>
        </c:dLbls>
        <c:marker val="1"/>
        <c:smooth val="0"/>
        <c:axId val="180228008"/>
        <c:axId val="180226048"/>
      </c:lineChart>
      <c:dateAx>
        <c:axId val="180228008"/>
        <c:scaling>
          <c:orientation val="minMax"/>
        </c:scaling>
        <c:delete val="1"/>
        <c:axPos val="b"/>
        <c:numFmt formatCode="ge" sourceLinked="1"/>
        <c:majorTickMark val="none"/>
        <c:minorTickMark val="none"/>
        <c:tickLblPos val="none"/>
        <c:crossAx val="180226048"/>
        <c:crosses val="autoZero"/>
        <c:auto val="1"/>
        <c:lblOffset val="100"/>
        <c:baseTimeUnit val="years"/>
      </c:dateAx>
      <c:valAx>
        <c:axId val="180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2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0-491B-A790-34EB289369F1}"/>
            </c:ext>
          </c:extLst>
        </c:ser>
        <c:dLbls>
          <c:showLegendKey val="0"/>
          <c:showVal val="0"/>
          <c:showCatName val="0"/>
          <c:showSerName val="0"/>
          <c:showPercent val="0"/>
          <c:showBubbleSize val="0"/>
        </c:dLbls>
        <c:gapWidth val="150"/>
        <c:axId val="182097264"/>
        <c:axId val="18209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0-491B-A790-34EB289369F1}"/>
            </c:ext>
          </c:extLst>
        </c:ser>
        <c:dLbls>
          <c:showLegendKey val="0"/>
          <c:showVal val="0"/>
          <c:showCatName val="0"/>
          <c:showSerName val="0"/>
          <c:showPercent val="0"/>
          <c:showBubbleSize val="0"/>
        </c:dLbls>
        <c:marker val="1"/>
        <c:smooth val="0"/>
        <c:axId val="182097264"/>
        <c:axId val="182097656"/>
      </c:lineChart>
      <c:dateAx>
        <c:axId val="182097264"/>
        <c:scaling>
          <c:orientation val="minMax"/>
        </c:scaling>
        <c:delete val="1"/>
        <c:axPos val="b"/>
        <c:numFmt formatCode="ge" sourceLinked="1"/>
        <c:majorTickMark val="none"/>
        <c:minorTickMark val="none"/>
        <c:tickLblPos val="none"/>
        <c:crossAx val="182097656"/>
        <c:crosses val="autoZero"/>
        <c:auto val="1"/>
        <c:lblOffset val="100"/>
        <c:baseTimeUnit val="years"/>
      </c:dateAx>
      <c:valAx>
        <c:axId val="1820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A0-4648-8692-676962405B94}"/>
            </c:ext>
          </c:extLst>
        </c:ser>
        <c:dLbls>
          <c:showLegendKey val="0"/>
          <c:showVal val="0"/>
          <c:showCatName val="0"/>
          <c:showSerName val="0"/>
          <c:showPercent val="0"/>
          <c:showBubbleSize val="0"/>
        </c:dLbls>
        <c:gapWidth val="150"/>
        <c:axId val="182095696"/>
        <c:axId val="18210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A0-4648-8692-676962405B94}"/>
            </c:ext>
          </c:extLst>
        </c:ser>
        <c:dLbls>
          <c:showLegendKey val="0"/>
          <c:showVal val="0"/>
          <c:showCatName val="0"/>
          <c:showSerName val="0"/>
          <c:showPercent val="0"/>
          <c:showBubbleSize val="0"/>
        </c:dLbls>
        <c:marker val="1"/>
        <c:smooth val="0"/>
        <c:axId val="182095696"/>
        <c:axId val="182100792"/>
      </c:lineChart>
      <c:dateAx>
        <c:axId val="182095696"/>
        <c:scaling>
          <c:orientation val="minMax"/>
        </c:scaling>
        <c:delete val="1"/>
        <c:axPos val="b"/>
        <c:numFmt formatCode="ge" sourceLinked="1"/>
        <c:majorTickMark val="none"/>
        <c:minorTickMark val="none"/>
        <c:tickLblPos val="none"/>
        <c:crossAx val="182100792"/>
        <c:crosses val="autoZero"/>
        <c:auto val="1"/>
        <c:lblOffset val="100"/>
        <c:baseTimeUnit val="years"/>
      </c:dateAx>
      <c:valAx>
        <c:axId val="1821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0E-42F2-885F-E9C05A09ABFA}"/>
            </c:ext>
          </c:extLst>
        </c:ser>
        <c:dLbls>
          <c:showLegendKey val="0"/>
          <c:showVal val="0"/>
          <c:showCatName val="0"/>
          <c:showSerName val="0"/>
          <c:showPercent val="0"/>
          <c:showBubbleSize val="0"/>
        </c:dLbls>
        <c:gapWidth val="150"/>
        <c:axId val="182094128"/>
        <c:axId val="18209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0E-42F2-885F-E9C05A09ABFA}"/>
            </c:ext>
          </c:extLst>
        </c:ser>
        <c:dLbls>
          <c:showLegendKey val="0"/>
          <c:showVal val="0"/>
          <c:showCatName val="0"/>
          <c:showSerName val="0"/>
          <c:showPercent val="0"/>
          <c:showBubbleSize val="0"/>
        </c:dLbls>
        <c:marker val="1"/>
        <c:smooth val="0"/>
        <c:axId val="182094128"/>
        <c:axId val="182094520"/>
      </c:lineChart>
      <c:dateAx>
        <c:axId val="182094128"/>
        <c:scaling>
          <c:orientation val="minMax"/>
        </c:scaling>
        <c:delete val="1"/>
        <c:axPos val="b"/>
        <c:numFmt formatCode="ge" sourceLinked="1"/>
        <c:majorTickMark val="none"/>
        <c:minorTickMark val="none"/>
        <c:tickLblPos val="none"/>
        <c:crossAx val="182094520"/>
        <c:crosses val="autoZero"/>
        <c:auto val="1"/>
        <c:lblOffset val="100"/>
        <c:baseTimeUnit val="years"/>
      </c:dateAx>
      <c:valAx>
        <c:axId val="1820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DD-4248-8FF4-F512C57FCFA4}"/>
            </c:ext>
          </c:extLst>
        </c:ser>
        <c:dLbls>
          <c:showLegendKey val="0"/>
          <c:showVal val="0"/>
          <c:showCatName val="0"/>
          <c:showSerName val="0"/>
          <c:showPercent val="0"/>
          <c:showBubbleSize val="0"/>
        </c:dLbls>
        <c:gapWidth val="150"/>
        <c:axId val="182096872"/>
        <c:axId val="18287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D-4248-8FF4-F512C57FCFA4}"/>
            </c:ext>
          </c:extLst>
        </c:ser>
        <c:dLbls>
          <c:showLegendKey val="0"/>
          <c:showVal val="0"/>
          <c:showCatName val="0"/>
          <c:showSerName val="0"/>
          <c:showPercent val="0"/>
          <c:showBubbleSize val="0"/>
        </c:dLbls>
        <c:marker val="1"/>
        <c:smooth val="0"/>
        <c:axId val="182096872"/>
        <c:axId val="182870448"/>
      </c:lineChart>
      <c:dateAx>
        <c:axId val="182096872"/>
        <c:scaling>
          <c:orientation val="minMax"/>
        </c:scaling>
        <c:delete val="1"/>
        <c:axPos val="b"/>
        <c:numFmt formatCode="ge" sourceLinked="1"/>
        <c:majorTickMark val="none"/>
        <c:minorTickMark val="none"/>
        <c:tickLblPos val="none"/>
        <c:crossAx val="182870448"/>
        <c:crosses val="autoZero"/>
        <c:auto val="1"/>
        <c:lblOffset val="100"/>
        <c:baseTimeUnit val="years"/>
      </c:dateAx>
      <c:valAx>
        <c:axId val="18287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105.33</c:v>
                </c:pt>
                <c:pt idx="1">
                  <c:v>164.79</c:v>
                </c:pt>
                <c:pt idx="2">
                  <c:v>449.53</c:v>
                </c:pt>
                <c:pt idx="3">
                  <c:v>240.75</c:v>
                </c:pt>
                <c:pt idx="4">
                  <c:v>335.69</c:v>
                </c:pt>
              </c:numCache>
            </c:numRef>
          </c:val>
          <c:extLst xmlns:c16r2="http://schemas.microsoft.com/office/drawing/2015/06/chart">
            <c:ext xmlns:c16="http://schemas.microsoft.com/office/drawing/2014/chart" uri="{C3380CC4-5D6E-409C-BE32-E72D297353CC}">
              <c16:uniqueId val="{00000000-75DF-4A97-9702-20CE68032120}"/>
            </c:ext>
          </c:extLst>
        </c:ser>
        <c:dLbls>
          <c:showLegendKey val="0"/>
          <c:showVal val="0"/>
          <c:showCatName val="0"/>
          <c:showSerName val="0"/>
          <c:showPercent val="0"/>
          <c:showBubbleSize val="0"/>
        </c:dLbls>
        <c:gapWidth val="150"/>
        <c:axId val="182868096"/>
        <c:axId val="1828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75DF-4A97-9702-20CE68032120}"/>
            </c:ext>
          </c:extLst>
        </c:ser>
        <c:dLbls>
          <c:showLegendKey val="0"/>
          <c:showVal val="0"/>
          <c:showCatName val="0"/>
          <c:showSerName val="0"/>
          <c:showPercent val="0"/>
          <c:showBubbleSize val="0"/>
        </c:dLbls>
        <c:marker val="1"/>
        <c:smooth val="0"/>
        <c:axId val="182868096"/>
        <c:axId val="182868880"/>
      </c:lineChart>
      <c:dateAx>
        <c:axId val="182868096"/>
        <c:scaling>
          <c:orientation val="minMax"/>
        </c:scaling>
        <c:delete val="1"/>
        <c:axPos val="b"/>
        <c:numFmt formatCode="ge" sourceLinked="1"/>
        <c:majorTickMark val="none"/>
        <c:minorTickMark val="none"/>
        <c:tickLblPos val="none"/>
        <c:crossAx val="182868880"/>
        <c:crosses val="autoZero"/>
        <c:auto val="1"/>
        <c:lblOffset val="100"/>
        <c:baseTimeUnit val="years"/>
      </c:dateAx>
      <c:valAx>
        <c:axId val="1828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92.72</c:v>
                </c:pt>
                <c:pt idx="1">
                  <c:v>92.18</c:v>
                </c:pt>
                <c:pt idx="2">
                  <c:v>85.64</c:v>
                </c:pt>
                <c:pt idx="3">
                  <c:v>99.79</c:v>
                </c:pt>
                <c:pt idx="4">
                  <c:v>99.91</c:v>
                </c:pt>
              </c:numCache>
            </c:numRef>
          </c:val>
          <c:extLst xmlns:c16r2="http://schemas.microsoft.com/office/drawing/2015/06/chart">
            <c:ext xmlns:c16="http://schemas.microsoft.com/office/drawing/2014/chart" uri="{C3380CC4-5D6E-409C-BE32-E72D297353CC}">
              <c16:uniqueId val="{00000000-6686-4ED4-8D03-352E5D28B75E}"/>
            </c:ext>
          </c:extLst>
        </c:ser>
        <c:dLbls>
          <c:showLegendKey val="0"/>
          <c:showVal val="0"/>
          <c:showCatName val="0"/>
          <c:showSerName val="0"/>
          <c:showPercent val="0"/>
          <c:showBubbleSize val="0"/>
        </c:dLbls>
        <c:gapWidth val="150"/>
        <c:axId val="182868488"/>
        <c:axId val="18286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6686-4ED4-8D03-352E5D28B75E}"/>
            </c:ext>
          </c:extLst>
        </c:ser>
        <c:dLbls>
          <c:showLegendKey val="0"/>
          <c:showVal val="0"/>
          <c:showCatName val="0"/>
          <c:showSerName val="0"/>
          <c:showPercent val="0"/>
          <c:showBubbleSize val="0"/>
        </c:dLbls>
        <c:marker val="1"/>
        <c:smooth val="0"/>
        <c:axId val="182868488"/>
        <c:axId val="182866920"/>
      </c:lineChart>
      <c:dateAx>
        <c:axId val="182868488"/>
        <c:scaling>
          <c:orientation val="minMax"/>
        </c:scaling>
        <c:delete val="1"/>
        <c:axPos val="b"/>
        <c:numFmt formatCode="ge" sourceLinked="1"/>
        <c:majorTickMark val="none"/>
        <c:minorTickMark val="none"/>
        <c:tickLblPos val="none"/>
        <c:crossAx val="182866920"/>
        <c:crosses val="autoZero"/>
        <c:auto val="1"/>
        <c:lblOffset val="100"/>
        <c:baseTimeUnit val="years"/>
      </c:dateAx>
      <c:valAx>
        <c:axId val="18286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204.39</c:v>
                </c:pt>
                <c:pt idx="1">
                  <c:v>206.75</c:v>
                </c:pt>
                <c:pt idx="2">
                  <c:v>222.54</c:v>
                </c:pt>
                <c:pt idx="3">
                  <c:v>191.12</c:v>
                </c:pt>
                <c:pt idx="4">
                  <c:v>190.61</c:v>
                </c:pt>
              </c:numCache>
            </c:numRef>
          </c:val>
          <c:extLst xmlns:c16r2="http://schemas.microsoft.com/office/drawing/2015/06/chart">
            <c:ext xmlns:c16="http://schemas.microsoft.com/office/drawing/2014/chart" uri="{C3380CC4-5D6E-409C-BE32-E72D297353CC}">
              <c16:uniqueId val="{00000000-F6F1-4FD6-A2F9-C3C3D8F76865}"/>
            </c:ext>
          </c:extLst>
        </c:ser>
        <c:dLbls>
          <c:showLegendKey val="0"/>
          <c:showVal val="0"/>
          <c:showCatName val="0"/>
          <c:showSerName val="0"/>
          <c:showPercent val="0"/>
          <c:showBubbleSize val="0"/>
        </c:dLbls>
        <c:gapWidth val="150"/>
        <c:axId val="182873584"/>
        <c:axId val="1828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F6F1-4FD6-A2F9-C3C3D8F76865}"/>
            </c:ext>
          </c:extLst>
        </c:ser>
        <c:dLbls>
          <c:showLegendKey val="0"/>
          <c:showVal val="0"/>
          <c:showCatName val="0"/>
          <c:showSerName val="0"/>
          <c:showPercent val="0"/>
          <c:showBubbleSize val="0"/>
        </c:dLbls>
        <c:marker val="1"/>
        <c:smooth val="0"/>
        <c:axId val="182873584"/>
        <c:axId val="182872800"/>
      </c:lineChart>
      <c:dateAx>
        <c:axId val="182873584"/>
        <c:scaling>
          <c:orientation val="minMax"/>
        </c:scaling>
        <c:delete val="1"/>
        <c:axPos val="b"/>
        <c:numFmt formatCode="ge" sourceLinked="1"/>
        <c:majorTickMark val="none"/>
        <c:minorTickMark val="none"/>
        <c:tickLblPos val="none"/>
        <c:crossAx val="182872800"/>
        <c:crosses val="autoZero"/>
        <c:auto val="1"/>
        <c:lblOffset val="100"/>
        <c:baseTimeUnit val="years"/>
      </c:dateAx>
      <c:valAx>
        <c:axId val="1828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43.21</c:v>
                </c:pt>
                <c:pt idx="1">
                  <c:v>43.27</c:v>
                </c:pt>
                <c:pt idx="2">
                  <c:v>47.03</c:v>
                </c:pt>
                <c:pt idx="3">
                  <c:v>49.95</c:v>
                </c:pt>
                <c:pt idx="4">
                  <c:v>52.35</c:v>
                </c:pt>
              </c:numCache>
            </c:numRef>
          </c:val>
          <c:extLst xmlns:c16r2="http://schemas.microsoft.com/office/drawing/2015/06/chart">
            <c:ext xmlns:c16="http://schemas.microsoft.com/office/drawing/2014/chart" uri="{C3380CC4-5D6E-409C-BE32-E72D297353CC}">
              <c16:uniqueId val="{00000000-0D3B-476D-ADCC-4CB9BA2F6AE8}"/>
            </c:ext>
          </c:extLst>
        </c:ser>
        <c:dLbls>
          <c:showLegendKey val="0"/>
          <c:showVal val="0"/>
          <c:showCatName val="0"/>
          <c:showSerName val="0"/>
          <c:showPercent val="0"/>
          <c:showBubbleSize val="0"/>
        </c:dLbls>
        <c:gapWidth val="150"/>
        <c:axId val="182870840"/>
        <c:axId val="1828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0D3B-476D-ADCC-4CB9BA2F6AE8}"/>
            </c:ext>
          </c:extLst>
        </c:ser>
        <c:dLbls>
          <c:showLegendKey val="0"/>
          <c:showVal val="0"/>
          <c:showCatName val="0"/>
          <c:showSerName val="0"/>
          <c:showPercent val="0"/>
          <c:showBubbleSize val="0"/>
        </c:dLbls>
        <c:marker val="1"/>
        <c:smooth val="0"/>
        <c:axId val="182870840"/>
        <c:axId val="182871232"/>
      </c:lineChart>
      <c:dateAx>
        <c:axId val="182870840"/>
        <c:scaling>
          <c:orientation val="minMax"/>
        </c:scaling>
        <c:delete val="1"/>
        <c:axPos val="b"/>
        <c:numFmt formatCode="ge" sourceLinked="1"/>
        <c:majorTickMark val="none"/>
        <c:minorTickMark val="none"/>
        <c:tickLblPos val="none"/>
        <c:crossAx val="182871232"/>
        <c:crosses val="autoZero"/>
        <c:auto val="1"/>
        <c:lblOffset val="100"/>
        <c:baseTimeUnit val="years"/>
      </c:dateAx>
      <c:valAx>
        <c:axId val="1828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96.93</c:v>
                </c:pt>
                <c:pt idx="1">
                  <c:v>97.08</c:v>
                </c:pt>
                <c:pt idx="2">
                  <c:v>95.75</c:v>
                </c:pt>
                <c:pt idx="3">
                  <c:v>94.45</c:v>
                </c:pt>
                <c:pt idx="4">
                  <c:v>96.33</c:v>
                </c:pt>
              </c:numCache>
            </c:numRef>
          </c:val>
          <c:extLst xmlns:c16r2="http://schemas.microsoft.com/office/drawing/2015/06/chart">
            <c:ext xmlns:c16="http://schemas.microsoft.com/office/drawing/2014/chart" uri="{C3380CC4-5D6E-409C-BE32-E72D297353CC}">
              <c16:uniqueId val="{00000000-7D03-47EA-81CD-D269DA45CF81}"/>
            </c:ext>
          </c:extLst>
        </c:ser>
        <c:dLbls>
          <c:showLegendKey val="0"/>
          <c:showVal val="0"/>
          <c:showCatName val="0"/>
          <c:showSerName val="0"/>
          <c:showPercent val="0"/>
          <c:showBubbleSize val="0"/>
        </c:dLbls>
        <c:gapWidth val="150"/>
        <c:axId val="182873192"/>
        <c:axId val="1820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7D03-47EA-81CD-D269DA45CF81}"/>
            </c:ext>
          </c:extLst>
        </c:ser>
        <c:dLbls>
          <c:showLegendKey val="0"/>
          <c:showVal val="0"/>
          <c:showCatName val="0"/>
          <c:showSerName val="0"/>
          <c:showPercent val="0"/>
          <c:showBubbleSize val="0"/>
        </c:dLbls>
        <c:marker val="1"/>
        <c:smooth val="0"/>
        <c:axId val="182873192"/>
        <c:axId val="182098440"/>
      </c:lineChart>
      <c:dateAx>
        <c:axId val="182873192"/>
        <c:scaling>
          <c:orientation val="minMax"/>
        </c:scaling>
        <c:delete val="1"/>
        <c:axPos val="b"/>
        <c:numFmt formatCode="ge" sourceLinked="1"/>
        <c:majorTickMark val="none"/>
        <c:minorTickMark val="none"/>
        <c:tickLblPos val="none"/>
        <c:crossAx val="182098440"/>
        <c:crosses val="autoZero"/>
        <c:auto val="1"/>
        <c:lblOffset val="100"/>
        <c:baseTimeUnit val="years"/>
      </c:dateAx>
      <c:valAx>
        <c:axId val="1820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名張市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78896</v>
      </c>
      <c r="AM8" s="68"/>
      <c r="AN8" s="68"/>
      <c r="AO8" s="68"/>
      <c r="AP8" s="68"/>
      <c r="AQ8" s="68"/>
      <c r="AR8" s="68"/>
      <c r="AS8" s="68"/>
      <c r="AT8" s="67">
        <f>データ!T6</f>
        <v>129.77000000000001</v>
      </c>
      <c r="AU8" s="67"/>
      <c r="AV8" s="67"/>
      <c r="AW8" s="67"/>
      <c r="AX8" s="67"/>
      <c r="AY8" s="67"/>
      <c r="AZ8" s="67"/>
      <c r="BA8" s="67"/>
      <c r="BB8" s="67">
        <f>データ!U6</f>
        <v>607.97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33.17</v>
      </c>
      <c r="Q10" s="67"/>
      <c r="R10" s="67"/>
      <c r="S10" s="67"/>
      <c r="T10" s="67"/>
      <c r="U10" s="67"/>
      <c r="V10" s="67"/>
      <c r="W10" s="67">
        <f>データ!Q6</f>
        <v>81.59</v>
      </c>
      <c r="X10" s="67"/>
      <c r="Y10" s="67"/>
      <c r="Z10" s="67"/>
      <c r="AA10" s="67"/>
      <c r="AB10" s="67"/>
      <c r="AC10" s="67"/>
      <c r="AD10" s="68">
        <f>データ!R6</f>
        <v>3283</v>
      </c>
      <c r="AE10" s="68"/>
      <c r="AF10" s="68"/>
      <c r="AG10" s="68"/>
      <c r="AH10" s="68"/>
      <c r="AI10" s="68"/>
      <c r="AJ10" s="68"/>
      <c r="AK10" s="2"/>
      <c r="AL10" s="68">
        <f>データ!V6</f>
        <v>26058</v>
      </c>
      <c r="AM10" s="68"/>
      <c r="AN10" s="68"/>
      <c r="AO10" s="68"/>
      <c r="AP10" s="68"/>
      <c r="AQ10" s="68"/>
      <c r="AR10" s="68"/>
      <c r="AS10" s="68"/>
      <c r="AT10" s="67">
        <f>データ!W6</f>
        <v>7</v>
      </c>
      <c r="AU10" s="67"/>
      <c r="AV10" s="67"/>
      <c r="AW10" s="67"/>
      <c r="AX10" s="67"/>
      <c r="AY10" s="67"/>
      <c r="AZ10" s="67"/>
      <c r="BA10" s="67"/>
      <c r="BB10" s="67">
        <f>データ!X6</f>
        <v>3722.57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KQGfOb8b+KYEvQW8AOysAJTaBEa221f2ygSkfpwOVDyNp/e/SDz0MuWWWsvG1xGPx0xWZblkQaxodxxK8nd9FQ==" saltValue="CIpynlR7BqluoyXaCyRz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242080</v>
      </c>
      <c r="D6" s="33">
        <f t="shared" si="3"/>
        <v>47</v>
      </c>
      <c r="E6" s="33">
        <f t="shared" si="3"/>
        <v>17</v>
      </c>
      <c r="F6" s="33">
        <f t="shared" si="3"/>
        <v>1</v>
      </c>
      <c r="G6" s="33">
        <f t="shared" si="3"/>
        <v>0</v>
      </c>
      <c r="H6" s="33" t="str">
        <f t="shared" si="3"/>
        <v>三重県　名張市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33.17</v>
      </c>
      <c r="Q6" s="34">
        <f t="shared" si="3"/>
        <v>81.59</v>
      </c>
      <c r="R6" s="34">
        <f t="shared" si="3"/>
        <v>3283</v>
      </c>
      <c r="S6" s="34">
        <f t="shared" si="3"/>
        <v>78896</v>
      </c>
      <c r="T6" s="34">
        <f t="shared" si="3"/>
        <v>129.77000000000001</v>
      </c>
      <c r="U6" s="34">
        <f t="shared" si="3"/>
        <v>607.97</v>
      </c>
      <c r="V6" s="34">
        <f t="shared" si="3"/>
        <v>26058</v>
      </c>
      <c r="W6" s="34">
        <f t="shared" si="3"/>
        <v>7</v>
      </c>
      <c r="X6" s="34">
        <f t="shared" si="3"/>
        <v>3722.57</v>
      </c>
      <c r="Y6" s="35">
        <f>IF(Y7="",NA(),Y7)</f>
        <v>92.97</v>
      </c>
      <c r="Z6" s="35">
        <f t="shared" ref="Z6:AH6" si="4">IF(Z7="",NA(),Z7)</f>
        <v>94.43</v>
      </c>
      <c r="AA6" s="35">
        <f t="shared" si="4"/>
        <v>91.03</v>
      </c>
      <c r="AB6" s="35">
        <f t="shared" si="4"/>
        <v>90.44</v>
      </c>
      <c r="AC6" s="35">
        <f t="shared" si="4"/>
        <v>90.54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105.33</v>
      </c>
      <c r="BG6" s="35">
        <f t="shared" ref="BG6:BO6" si="7">IF(BG7="",NA(),BG7)</f>
        <v>164.79</v>
      </c>
      <c r="BH6" s="35">
        <f t="shared" si="7"/>
        <v>449.53</v>
      </c>
      <c r="BI6" s="35">
        <f t="shared" si="7"/>
        <v>240.75</v>
      </c>
      <c r="BJ6" s="35">
        <f t="shared" si="7"/>
        <v>335.69</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92.72</v>
      </c>
      <c r="BR6" s="35">
        <f t="shared" ref="BR6:BZ6" si="8">IF(BR7="",NA(),BR7)</f>
        <v>92.18</v>
      </c>
      <c r="BS6" s="35">
        <f t="shared" si="8"/>
        <v>85.64</v>
      </c>
      <c r="BT6" s="35">
        <f t="shared" si="8"/>
        <v>99.79</v>
      </c>
      <c r="BU6" s="35">
        <f t="shared" si="8"/>
        <v>99.91</v>
      </c>
      <c r="BV6" s="35">
        <f t="shared" si="8"/>
        <v>60.78</v>
      </c>
      <c r="BW6" s="35">
        <f t="shared" si="8"/>
        <v>60.17</v>
      </c>
      <c r="BX6" s="35">
        <f t="shared" si="8"/>
        <v>65.569999999999993</v>
      </c>
      <c r="BY6" s="35">
        <f t="shared" si="8"/>
        <v>75.7</v>
      </c>
      <c r="BZ6" s="35">
        <f t="shared" si="8"/>
        <v>74.61</v>
      </c>
      <c r="CA6" s="34" t="str">
        <f>IF(CA7="","",IF(CA7="-","【-】","【"&amp;SUBSTITUTE(TEXT(CA7,"#,##0.00"),"-","△")&amp;"】"))</f>
        <v>【100.91】</v>
      </c>
      <c r="CB6" s="35">
        <f>IF(CB7="",NA(),CB7)</f>
        <v>204.39</v>
      </c>
      <c r="CC6" s="35">
        <f t="shared" ref="CC6:CK6" si="9">IF(CC7="",NA(),CC7)</f>
        <v>206.75</v>
      </c>
      <c r="CD6" s="35">
        <f t="shared" si="9"/>
        <v>222.54</v>
      </c>
      <c r="CE6" s="35">
        <f t="shared" si="9"/>
        <v>191.12</v>
      </c>
      <c r="CF6" s="35">
        <f t="shared" si="9"/>
        <v>190.61</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43.21</v>
      </c>
      <c r="CN6" s="35">
        <f t="shared" ref="CN6:CV6" si="10">IF(CN7="",NA(),CN7)</f>
        <v>43.27</v>
      </c>
      <c r="CO6" s="35">
        <f t="shared" si="10"/>
        <v>47.03</v>
      </c>
      <c r="CP6" s="35">
        <f t="shared" si="10"/>
        <v>49.95</v>
      </c>
      <c r="CQ6" s="35">
        <f t="shared" si="10"/>
        <v>52.35</v>
      </c>
      <c r="CR6" s="35">
        <f t="shared" si="10"/>
        <v>41.63</v>
      </c>
      <c r="CS6" s="35">
        <f t="shared" si="10"/>
        <v>44.89</v>
      </c>
      <c r="CT6" s="35">
        <f t="shared" si="10"/>
        <v>40.75</v>
      </c>
      <c r="CU6" s="35">
        <f t="shared" si="10"/>
        <v>42.4</v>
      </c>
      <c r="CV6" s="35">
        <f t="shared" si="10"/>
        <v>45.44</v>
      </c>
      <c r="CW6" s="34" t="str">
        <f>IF(CW7="","",IF(CW7="-","【-】","【"&amp;SUBSTITUTE(TEXT(CW7,"#,##0.00"),"-","△")&amp;"】"))</f>
        <v>【58.98】</v>
      </c>
      <c r="CX6" s="35">
        <f>IF(CX7="",NA(),CX7)</f>
        <v>96.93</v>
      </c>
      <c r="CY6" s="35">
        <f t="shared" ref="CY6:DG6" si="11">IF(CY7="",NA(),CY7)</f>
        <v>97.08</v>
      </c>
      <c r="CZ6" s="35">
        <f t="shared" si="11"/>
        <v>95.75</v>
      </c>
      <c r="DA6" s="35">
        <f t="shared" si="11"/>
        <v>94.45</v>
      </c>
      <c r="DB6" s="35">
        <f t="shared" si="11"/>
        <v>96.33</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0.16</v>
      </c>
      <c r="EG6" s="35">
        <f t="shared" si="14"/>
        <v>0.26</v>
      </c>
      <c r="EH6" s="35">
        <f t="shared" si="14"/>
        <v>0.32</v>
      </c>
      <c r="EI6" s="35">
        <f t="shared" si="14"/>
        <v>0.15</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242080</v>
      </c>
      <c r="D7" s="37">
        <v>47</v>
      </c>
      <c r="E7" s="37">
        <v>17</v>
      </c>
      <c r="F7" s="37">
        <v>1</v>
      </c>
      <c r="G7" s="37">
        <v>0</v>
      </c>
      <c r="H7" s="37" t="s">
        <v>97</v>
      </c>
      <c r="I7" s="37" t="s">
        <v>98</v>
      </c>
      <c r="J7" s="37" t="s">
        <v>99</v>
      </c>
      <c r="K7" s="37" t="s">
        <v>100</v>
      </c>
      <c r="L7" s="37" t="s">
        <v>101</v>
      </c>
      <c r="M7" s="37" t="s">
        <v>102</v>
      </c>
      <c r="N7" s="38" t="s">
        <v>103</v>
      </c>
      <c r="O7" s="38" t="s">
        <v>104</v>
      </c>
      <c r="P7" s="38">
        <v>33.17</v>
      </c>
      <c r="Q7" s="38">
        <v>81.59</v>
      </c>
      <c r="R7" s="38">
        <v>3283</v>
      </c>
      <c r="S7" s="38">
        <v>78896</v>
      </c>
      <c r="T7" s="38">
        <v>129.77000000000001</v>
      </c>
      <c r="U7" s="38">
        <v>607.97</v>
      </c>
      <c r="V7" s="38">
        <v>26058</v>
      </c>
      <c r="W7" s="38">
        <v>7</v>
      </c>
      <c r="X7" s="38">
        <v>3722.57</v>
      </c>
      <c r="Y7" s="38">
        <v>92.97</v>
      </c>
      <c r="Z7" s="38">
        <v>94.43</v>
      </c>
      <c r="AA7" s="38">
        <v>91.03</v>
      </c>
      <c r="AB7" s="38">
        <v>90.44</v>
      </c>
      <c r="AC7" s="38">
        <v>90.54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105.33</v>
      </c>
      <c r="BG7" s="38">
        <v>164.79</v>
      </c>
      <c r="BH7" s="38">
        <v>449.53</v>
      </c>
      <c r="BI7" s="38">
        <v>240.75</v>
      </c>
      <c r="BJ7" s="38">
        <v>335.69</v>
      </c>
      <c r="BK7" s="38">
        <v>1315.67</v>
      </c>
      <c r="BL7" s="38">
        <v>1240.1600000000001</v>
      </c>
      <c r="BM7" s="38">
        <v>1193.49</v>
      </c>
      <c r="BN7" s="38">
        <v>876.19</v>
      </c>
      <c r="BO7" s="38">
        <v>722.53</v>
      </c>
      <c r="BP7" s="38">
        <v>682.78</v>
      </c>
      <c r="BQ7" s="38">
        <v>92.72</v>
      </c>
      <c r="BR7" s="38">
        <v>92.18</v>
      </c>
      <c r="BS7" s="38">
        <v>85.64</v>
      </c>
      <c r="BT7" s="38">
        <v>99.79</v>
      </c>
      <c r="BU7" s="38">
        <v>99.91</v>
      </c>
      <c r="BV7" s="38">
        <v>60.78</v>
      </c>
      <c r="BW7" s="38">
        <v>60.17</v>
      </c>
      <c r="BX7" s="38">
        <v>65.569999999999993</v>
      </c>
      <c r="BY7" s="38">
        <v>75.7</v>
      </c>
      <c r="BZ7" s="38">
        <v>74.61</v>
      </c>
      <c r="CA7" s="38">
        <v>100.91</v>
      </c>
      <c r="CB7" s="38">
        <v>204.39</v>
      </c>
      <c r="CC7" s="38">
        <v>206.75</v>
      </c>
      <c r="CD7" s="38">
        <v>222.54</v>
      </c>
      <c r="CE7" s="38">
        <v>191.12</v>
      </c>
      <c r="CF7" s="38">
        <v>190.61</v>
      </c>
      <c r="CG7" s="38">
        <v>276.26</v>
      </c>
      <c r="CH7" s="38">
        <v>281.52999999999997</v>
      </c>
      <c r="CI7" s="38">
        <v>263.04000000000002</v>
      </c>
      <c r="CJ7" s="38">
        <v>230.04</v>
      </c>
      <c r="CK7" s="38">
        <v>233.5</v>
      </c>
      <c r="CL7" s="38">
        <v>136.86000000000001</v>
      </c>
      <c r="CM7" s="38">
        <v>43.21</v>
      </c>
      <c r="CN7" s="38">
        <v>43.27</v>
      </c>
      <c r="CO7" s="38">
        <v>47.03</v>
      </c>
      <c r="CP7" s="38">
        <v>49.95</v>
      </c>
      <c r="CQ7" s="38">
        <v>52.35</v>
      </c>
      <c r="CR7" s="38">
        <v>41.63</v>
      </c>
      <c r="CS7" s="38">
        <v>44.89</v>
      </c>
      <c r="CT7" s="38">
        <v>40.75</v>
      </c>
      <c r="CU7" s="38">
        <v>42.4</v>
      </c>
      <c r="CV7" s="38">
        <v>45.44</v>
      </c>
      <c r="CW7" s="38">
        <v>58.98</v>
      </c>
      <c r="CX7" s="38">
        <v>96.93</v>
      </c>
      <c r="CY7" s="38">
        <v>97.08</v>
      </c>
      <c r="CZ7" s="38">
        <v>95.75</v>
      </c>
      <c r="DA7" s="38">
        <v>94.45</v>
      </c>
      <c r="DB7" s="38">
        <v>96.33</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0.16</v>
      </c>
      <c r="EG7" s="38">
        <v>0.26</v>
      </c>
      <c r="EH7" s="38">
        <v>0.32</v>
      </c>
      <c r="EI7" s="38">
        <v>0.15</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2020-01-29T10:30:09Z</cp:lastPrinted>
  <dcterms:created xsi:type="dcterms:W3CDTF">2019-12-05T05:05:33Z</dcterms:created>
  <dcterms:modified xsi:type="dcterms:W3CDTF">2020-01-29T10:35:34Z</dcterms:modified>
  <cp:category/>
</cp:coreProperties>
</file>