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50281\Desktop\送付用データ\"/>
    </mc:Choice>
  </mc:AlternateContent>
  <workbookProtection workbookAlgorithmName="SHA-512" workbookHashValue="cdPDI6mikkdmjCsKLqZesnnRVrtrjKBzMg4V1k3CtFe3EywVGaAm6Y2QAaEtUm2o0Cq8vIDuN8naSqHVph2FSA==" workbookSaltValue="RLtaaGnRZ2lz+i2tY+ZikA==" workbookSpinCount="100000" lockStructure="1"/>
  <bookViews>
    <workbookView xWindow="0" yWindow="0" windowWidth="15360" windowHeight="7635"/>
  </bookViews>
  <sheets>
    <sheet name="法非適用_下水道事業" sheetId="4" r:id="rId1"/>
    <sheet name="データ" sheetId="5" state="hidden" r:id="rId2"/>
  </sheet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<sst xmlns="http://schemas.openxmlformats.org/spreadsheetml/2006/main" count="239" uniqueCount="114">
  <si>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</si>
  <si>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</si>
  <si>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</si>
  <si>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</si>
  <si>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</si>
  <si>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</si>
  <si>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</si>
  <si>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</si>
  <si>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</si>
  <si>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</si>
  <si>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</si>
  <si>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</si>
  <si>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</si>
  <si>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</si>
  <si>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</si>
  <si>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</si>
  <si>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</si>
  <si>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</si>
  <si>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</si>
  <si>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</si>
  <si>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</si>
  <si>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</si>
  <si>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</si>
  <si>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</si>
  <si>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</si>
  <si>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</si>
  <si>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</si>
  <si>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</si>
  <si>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</si>
  <si>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</si>
  <si>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</si>
  <si>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</si>
  <si>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</si>
  <si>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</si>
  <si>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</si>
  <si>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</si>
  <si>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</si>
  <si>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</si>
  <si>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</si>
  <si>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</si>
  <si>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</si>
  <si>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</si>
  <si>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</si>
  <si>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</si>
  <si>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</si>
  <si>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</si>
  <si>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</si>
  <si>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</si>
  <si>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</si>
  <si>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</si>
  <si>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</si>
  <si>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</si>
  <si>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</si>
  <si>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</si>
  <si>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</si>
  <si>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</si>
  <si>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</si>
  <si>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</si>
  <si>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</si>
  <si>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</si>
  <si>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</si>
  <si>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</si>
  <si>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</si>
  <si>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</si>
  <si>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</si>
  <si>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</si>
  <si>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</si>
  <si>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</si>
  <si>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</si>
  <si>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</si>
  <si>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</si>
  <si>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</si>
  <si>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</si>
  <si>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</si>
  <si>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</si>
  <si>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</si>
  <si>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</si>
  <si>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</si>
  <si>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</si>
  <si>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</si>
  <si>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</si>
  <si>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</si>
  <si>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</si>
  <si>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</si>
  <si>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</si>
  <si>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</si>
  <si>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</si>
  <si>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</si>
  <si>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</si>
  <si>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</si>
  <si>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</si>
  <si>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</si>
  <si>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</si>
  <si>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</si>
  <si>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</si>
  <si>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</si>
  <si>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</si>
  <si>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</si>
  <si>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</si>
  <si>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</si>
  <si>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</si>
  <si>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</si>
  <si>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</si>
  <si>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</si>
  <si>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</si>
  <si>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</si>
  <si>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</si>
  <si>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</si>
  <si>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</si>
  <si>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</si>
  <si>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</si>
  <si>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飯南管内では平成8年度、飯高管内では平成10年度より市が設置事業を行っている。また、それ以前のものについても、個人から移管を受けて市が管理をしている浄化槽もある。設置から25年以上が経過している浄化槽もあり、本体の更新も考えていかなければならない浄化槽も少しずつ増えてくると考えられる。</t>
    <phoneticPr fontId="4"/>
  </si>
  <si>
    <t>　飯南・飯高管内は高齢化率が高く、過疎化が進んでいることから、新たな浄化槽の設置が年々減少傾向にある。また、浄化槽の老朽化に伴い、修繕費の増加も見込まれるため、今後、設置事業や維持管理の運営方法の見直しを検討する必要がある。
　このため、平成30年度から2年間にわたり、「市整備型浄化槽事業の今後のあり方検討委員会」を開催した。地域住民からの意見や河川への環境面を考え、必要な制度の見直しを図ったうえで、市整備型事業を継続していく方向となった。今後は持続可能な継続をしていくため、設置事業や維持管理経費の見直し、使用料の見直し等を検討していく。</t>
    <phoneticPr fontId="4"/>
  </si>
  <si>
    <t>①収益的収支比率
　市が管理する浄化槽が古くなってくることにより修繕費が年々増加してきているため、使用料収入のみでは維持管理費や償還金の支払いが行えない状況にある。不足分については、一般会計からの繰入金で賄っている状況であり収支比率は96.5％となった。維持管理費の見直しを行い、不足分については、使用料の段階的な値上げ等により財源確保を行わなければ経営改善につながりにくい。
④企業債残高対事業規模比率
　現在、比率が0％となっているが、これは、償還金を県補助金、基金繰入金及び一般会計からの繰入金で賄っているためである。使用料の料金体制を見直して増収を図り、一般会計からの繰入金の比率を減少させていくことが必要である。
⑤経費回収率
　類似団体と比較すると高い状況ではあるが、今後とも、経営改善を図っていく必要があると考えられる。　
⑥汚水処理原価
　類似団体と比較すると低くなっている。新設の浄化槽の早期接続を促したことが原価の低下につながっていると思われる。
⑦施設利用率
　類似団体と比較すると低くなっている。過疎化の進行によって、休止が増加したことにより利用率が低くなったと思われる。
⑧水洗化率
　100％で、類似団体と比較すると高くなっている。
　</t>
    <rPh sb="204" eb="206">
      <t>ゲンザイ</t>
    </rPh>
    <rPh sb="207" eb="209">
      <t>ヒリツ</t>
    </rPh>
    <rPh sb="224" eb="227">
      <t>ショウカンキン</t>
    </rPh>
    <rPh sb="228" eb="229">
      <t>ケン</t>
    </rPh>
    <rPh sb="229" eb="232">
      <t>ホジョキン</t>
    </rPh>
    <rPh sb="233" eb="235">
      <t>キキン</t>
    </rPh>
    <rPh sb="235" eb="237">
      <t>クリイレ</t>
    </rPh>
    <rPh sb="237" eb="238">
      <t>キン</t>
    </rPh>
    <rPh sb="238" eb="239">
      <t>オヨ</t>
    </rPh>
    <rPh sb="240" eb="242">
      <t>イッパン</t>
    </rPh>
    <rPh sb="242" eb="244">
      <t>カイケイ</t>
    </rPh>
    <rPh sb="247" eb="249">
      <t>クリイレ</t>
    </rPh>
    <rPh sb="249" eb="250">
      <t>キン</t>
    </rPh>
    <rPh sb="251" eb="252">
      <t>マカナ</t>
    </rPh>
    <rPh sb="262" eb="265">
      <t>シヨウリョウ</t>
    </rPh>
    <rPh sb="266" eb="268">
      <t>リョウキン</t>
    </rPh>
    <rPh sb="268" eb="270">
      <t>タイセイ</t>
    </rPh>
    <rPh sb="271" eb="273">
      <t>ミナオ</t>
    </rPh>
    <rPh sb="275" eb="277">
      <t>ゾウシュウ</t>
    </rPh>
    <rPh sb="278" eb="279">
      <t>ハカ</t>
    </rPh>
    <rPh sb="281" eb="283">
      <t>イッパン</t>
    </rPh>
    <rPh sb="283" eb="285">
      <t>カイケイ</t>
    </rPh>
    <rPh sb="288" eb="290">
      <t>クリイレ</t>
    </rPh>
    <rPh sb="290" eb="291">
      <t>キン</t>
    </rPh>
    <rPh sb="292" eb="294">
      <t>ヒリツ</t>
    </rPh>
    <rPh sb="295" eb="297">
      <t>ゲンショウ</t>
    </rPh>
    <rPh sb="305" eb="307">
      <t>ヒツヨウ</t>
    </rPh>
    <rPh sb="370" eb="372">
      <t>オスイ</t>
    </rPh>
    <rPh sb="372" eb="374">
      <t>ショリ</t>
    </rPh>
    <rPh sb="374" eb="376">
      <t>ゲンカ</t>
    </rPh>
    <rPh sb="378" eb="380">
      <t>ルイジ</t>
    </rPh>
    <rPh sb="380" eb="382">
      <t>ダンタイ</t>
    </rPh>
    <rPh sb="383" eb="385">
      <t>ヒカク</t>
    </rPh>
    <rPh sb="388" eb="389">
      <t>ヒク</t>
    </rPh>
    <rPh sb="396" eb="398">
      <t>シンセツ</t>
    </rPh>
    <rPh sb="399" eb="402">
      <t>ジョウカソウ</t>
    </rPh>
    <rPh sb="403" eb="405">
      <t>ソウキ</t>
    </rPh>
    <rPh sb="405" eb="407">
      <t>セツゾク</t>
    </rPh>
    <rPh sb="408" eb="409">
      <t>ソク</t>
    </rPh>
    <rPh sb="414" eb="416">
      <t>ゲンカ</t>
    </rPh>
    <rPh sb="417" eb="419">
      <t>テイカ</t>
    </rPh>
    <rPh sb="428" eb="429">
      <t>オモ</t>
    </rPh>
    <rPh sb="460" eb="463">
      <t>カソカ</t>
    </rPh>
    <rPh sb="464" eb="466">
      <t>シンコウ</t>
    </rPh>
    <rPh sb="471" eb="473">
      <t>キュウシ</t>
    </rPh>
    <rPh sb="474" eb="476">
      <t>ゾウカ</t>
    </rPh>
    <rPh sb="483" eb="486">
      <t>リヨウリツ</t>
    </rPh>
    <rPh sb="487" eb="488">
      <t>ヒク</t>
    </rPh>
    <rPh sb="493" eb="494">
      <t>オモ</t>
    </rPh>
    <rPh sb="522" eb="523">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</si>
</sst>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19-4E39-9B6F-AD626F37499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519-4E39-9B6F-AD626F37499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57.75</c:v>
                </c:pt>
                <c:pt idx="1">
                  <c:v>57.35</c:v>
                </c:pt>
                <c:pt idx="2">
                  <c:v>57.31</c:v>
                </c:pt>
                <c:pt idx="3">
                  <c:v>57.18</c:v>
                </c:pt>
                <c:pt idx="4">
                  <c:v>57.02</c:v>
                </c:pt>
              </c:numCache>
            </c:numRef>
          </c:val>
          <c:extLst>
            <c:ext xmlns:c16="http://schemas.microsoft.com/office/drawing/2014/chart" uri="{C3380CC4-5D6E-409C-BE32-E72D297353CC}">
              <c16:uniqueId val="{00000000-EA35-497D-A4AF-F5C4E7ACA2F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53.84</c:v>
                </c:pt>
                <c:pt idx="1">
                  <c:v>60.25</c:v>
                </c:pt>
                <c:pt idx="2">
                  <c:v>61.94</c:v>
                </c:pt>
                <c:pt idx="3">
                  <c:v>61.79</c:v>
                </c:pt>
                <c:pt idx="4">
                  <c:v>59.94</c:v>
                </c:pt>
              </c:numCache>
            </c:numRef>
          </c:val>
          <c:smooth val="0"/>
          <c:extLst>
            <c:ext xmlns:c16="http://schemas.microsoft.com/office/drawing/2014/chart" uri="{C3380CC4-5D6E-409C-BE32-E72D297353CC}">
              <c16:uniqueId val="{00000001-EA35-497D-A4AF-F5C4E7ACA2F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EE3-469D-9D0B-353FA6B3249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95.04</c:v>
                </c:pt>
                <c:pt idx="1">
                  <c:v>95.26</c:v>
                </c:pt>
                <c:pt idx="2">
                  <c:v>94.14</c:v>
                </c:pt>
                <c:pt idx="3">
                  <c:v>92.44</c:v>
                </c:pt>
                <c:pt idx="4">
                  <c:v>89.66</c:v>
                </c:pt>
              </c:numCache>
            </c:numRef>
          </c:val>
          <c:smooth val="0"/>
          <c:extLst>
            <c:ext xmlns:c16="http://schemas.microsoft.com/office/drawing/2014/chart" uri="{C3380CC4-5D6E-409C-BE32-E72D297353CC}">
              <c16:uniqueId val="{00000001-9EE3-469D-9D0B-353FA6B3249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98.29</c:v>
                </c:pt>
                <c:pt idx="1">
                  <c:v>96.97</c:v>
                </c:pt>
                <c:pt idx="2">
                  <c:v>97.34</c:v>
                </c:pt>
                <c:pt idx="3">
                  <c:v>96.52</c:v>
                </c:pt>
                <c:pt idx="4">
                  <c:v>96.5</c:v>
                </c:pt>
              </c:numCache>
            </c:numRef>
          </c:val>
          <c:extLst>
            <c:ext xmlns:c16="http://schemas.microsoft.com/office/drawing/2014/chart" uri="{C3380CC4-5D6E-409C-BE32-E72D297353CC}">
              <c16:uniqueId val="{00000000-64CB-4980-9F16-F38F8EEE6FD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CB-4980-9F16-F38F8EEE6FD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69-4F59-A93B-C58FF6B0A08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69-4F59-A93B-C58FF6B0A08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55-48CD-A658-4E683BBC348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55-48CD-A658-4E683BBC348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46-4916-BC9F-3D67975CC20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46-4916-BC9F-3D67975CC20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79-4820-8ECC-D37F887A643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79-4820-8ECC-D37F887A643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91-46FC-9F74-415E228E9EA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261.08</c:v>
                </c:pt>
                <c:pt idx="1">
                  <c:v>241.49</c:v>
                </c:pt>
                <c:pt idx="2">
                  <c:v>248.44</c:v>
                </c:pt>
                <c:pt idx="3">
                  <c:v>244.85</c:v>
                </c:pt>
                <c:pt idx="4">
                  <c:v>296.89</c:v>
                </c:pt>
              </c:numCache>
            </c:numRef>
          </c:val>
          <c:smooth val="0"/>
          <c:extLst>
            <c:ext xmlns:c16="http://schemas.microsoft.com/office/drawing/2014/chart" uri="{C3380CC4-5D6E-409C-BE32-E72D297353CC}">
              <c16:uniqueId val="{00000001-9391-46FC-9F74-415E228E9EA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94.61</c:v>
                </c:pt>
                <c:pt idx="1">
                  <c:v>92.87</c:v>
                </c:pt>
                <c:pt idx="2">
                  <c:v>93.55</c:v>
                </c:pt>
                <c:pt idx="3">
                  <c:v>92.58</c:v>
                </c:pt>
                <c:pt idx="4">
                  <c:v>92.71</c:v>
                </c:pt>
              </c:numCache>
            </c:numRef>
          </c:val>
          <c:extLst>
            <c:ext xmlns:c16="http://schemas.microsoft.com/office/drawing/2014/chart" uri="{C3380CC4-5D6E-409C-BE32-E72D297353CC}">
              <c16:uniqueId val="{00000000-C8B5-420B-A92A-A8BB81AECCD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68.61</c:v>
                </c:pt>
                <c:pt idx="1">
                  <c:v>65.7</c:v>
                </c:pt>
                <c:pt idx="2">
                  <c:v>66.73</c:v>
                </c:pt>
                <c:pt idx="3">
                  <c:v>64.78</c:v>
                </c:pt>
                <c:pt idx="4">
                  <c:v>63.06</c:v>
                </c:pt>
              </c:numCache>
            </c:numRef>
          </c:val>
          <c:smooth val="0"/>
          <c:extLst>
            <c:ext xmlns:c16="http://schemas.microsoft.com/office/drawing/2014/chart" uri="{C3380CC4-5D6E-409C-BE32-E72D297353CC}">
              <c16:uniqueId val="{00000001-C8B5-420B-A92A-A8BB81AECCD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224</c:v>
                </c:pt>
                <c:pt idx="1">
                  <c:v>227.34</c:v>
                </c:pt>
                <c:pt idx="2">
                  <c:v>222.85</c:v>
                </c:pt>
                <c:pt idx="3">
                  <c:v>222.95</c:v>
                </c:pt>
                <c:pt idx="4">
                  <c:v>223.34</c:v>
                </c:pt>
              </c:numCache>
            </c:numRef>
          </c:val>
          <c:extLst>
            <c:ext xmlns:c16="http://schemas.microsoft.com/office/drawing/2014/chart" uri="{C3380CC4-5D6E-409C-BE32-E72D297353CC}">
              <c16:uniqueId val="{00000000-8E14-4DD5-B394-148A1DCBC1E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241.18</c:v>
                </c:pt>
                <c:pt idx="1">
                  <c:v>247.94</c:v>
                </c:pt>
                <c:pt idx="2">
                  <c:v>241.29</c:v>
                </c:pt>
                <c:pt idx="3">
                  <c:v>250.21</c:v>
                </c:pt>
                <c:pt idx="4">
                  <c:v>264.77</c:v>
                </c:pt>
              </c:numCache>
            </c:numRef>
          </c:val>
          <c:smooth val="0"/>
          <c:extLst>
            <c:ext xmlns:c16="http://schemas.microsoft.com/office/drawing/2014/chart" uri="{C3380CC4-5D6E-409C-BE32-E72D297353CC}">
              <c16:uniqueId val="{00000001-8E14-4DD5-B394-148A1DCBC1E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16" zoomScaleNormal="100" workbookViewId="0">
      <selection activeCell="CA19" sqref="CA1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三重県　松阪市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K2</v>
      </c>
      <c r="X8" s="48"/>
      <c r="Y8" s="48"/>
      <c r="Z8" s="48"/>
      <c r="AA8" s="48"/>
      <c r="AB8" s="48"/>
      <c r="AC8" s="48"/>
      <c r="AD8" s="49" t="str">
        <f>データ!$M$6</f>
        <v>非設置</v>
      </c>
      <c r="AE8" s="49"/>
      <c r="AF8" s="49"/>
      <c r="AG8" s="49"/>
      <c r="AH8" s="49"/>
      <c r="AI8" s="49"/>
      <c r="AJ8" s="49"/>
      <c r="AK8" s="3"/>
      <c r="AL8" s="50">
        <f>データ!S6</f>
        <v>164568</v>
      </c>
      <c r="AM8" s="50"/>
      <c r="AN8" s="50"/>
      <c r="AO8" s="50"/>
      <c r="AP8" s="50"/>
      <c r="AQ8" s="50"/>
      <c r="AR8" s="50"/>
      <c r="AS8" s="50"/>
      <c r="AT8" s="45">
        <f>データ!T6</f>
        <v>623.58000000000004</v>
      </c>
      <c r="AU8" s="45"/>
      <c r="AV8" s="45"/>
      <c r="AW8" s="45"/>
      <c r="AX8" s="45"/>
      <c r="AY8" s="45"/>
      <c r="AZ8" s="45"/>
      <c r="BA8" s="45"/>
      <c r="BB8" s="45">
        <f>データ!U6</f>
        <v>263.91000000000003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4.96</v>
      </c>
      <c r="Q10" s="45"/>
      <c r="R10" s="45"/>
      <c r="S10" s="45"/>
      <c r="T10" s="45"/>
      <c r="U10" s="45"/>
      <c r="V10" s="45"/>
      <c r="W10" s="45">
        <f>データ!Q6</f>
        <v>100</v>
      </c>
      <c r="X10" s="45"/>
      <c r="Y10" s="45"/>
      <c r="Z10" s="45"/>
      <c r="AA10" s="45"/>
      <c r="AB10" s="45"/>
      <c r="AC10" s="45"/>
      <c r="AD10" s="50">
        <f>データ!R6</f>
        <v>4320</v>
      </c>
      <c r="AE10" s="50"/>
      <c r="AF10" s="50"/>
      <c r="AG10" s="50"/>
      <c r="AH10" s="50"/>
      <c r="AI10" s="50"/>
      <c r="AJ10" s="50"/>
      <c r="AK10" s="2"/>
      <c r="AL10" s="50">
        <f>データ!V6</f>
        <v>8143</v>
      </c>
      <c r="AM10" s="50"/>
      <c r="AN10" s="50"/>
      <c r="AO10" s="50"/>
      <c r="AP10" s="50"/>
      <c r="AQ10" s="50"/>
      <c r="AR10" s="50"/>
      <c r="AS10" s="50"/>
      <c r="AT10" s="45">
        <f>データ!W6</f>
        <v>206.72</v>
      </c>
      <c r="AU10" s="45"/>
      <c r="AV10" s="45"/>
      <c r="AW10" s="45"/>
      <c r="AX10" s="45"/>
      <c r="AY10" s="45"/>
      <c r="AZ10" s="45"/>
      <c r="BA10" s="45"/>
      <c r="BB10" s="45">
        <f>データ!X6</f>
        <v>39.39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113</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【325.02】</v>
      </c>
      <c r="I86" s="26" t="str">
        <f>データ!CA6</f>
        <v>【60.61】</v>
      </c>
      <c r="J86" s="26" t="str">
        <f>データ!CL6</f>
        <v>【270.94】</v>
      </c>
      <c r="K86" s="26" t="str">
        <f>データ!CW6</f>
        <v>【57.80】</v>
      </c>
      <c r="L86" s="26" t="str">
        <f>データ!DH6</f>
        <v>【78.90】</v>
      </c>
      <c r="M86" s="26" t="s">
        <v>43</v>
      </c>
      <c r="N86" s="26" t="s">
        <v>43</v>
      </c>
      <c r="O86" s="26" t="str">
        <f>データ!EO6</f>
        <v>【-】</v>
      </c>
    </row>
  </sheetData>
  <sheetProtection algorithmName="SHA-512" hashValue="o1j0V6SJ440EfQrkECHpM+BW47F1jDtxzwke6kAfHY8UAA2WogizB9iEqgZ1tfIKrcOFCpD74rwO3kwWycB1Yw==" saltValue="wZLqbjxaxIQ7aAKgOWXx+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242047</v>
      </c>
      <c r="D6" s="33">
        <f t="shared" si="3"/>
        <v>47</v>
      </c>
      <c r="E6" s="33">
        <f t="shared" si="3"/>
        <v>18</v>
      </c>
      <c r="F6" s="33">
        <f t="shared" si="3"/>
        <v>0</v>
      </c>
      <c r="G6" s="33">
        <f t="shared" si="3"/>
        <v>0</v>
      </c>
      <c r="H6" s="33" t="str">
        <f t="shared" si="3"/>
        <v>三重県　松阪市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4.96</v>
      </c>
      <c r="Q6" s="34">
        <f t="shared" si="3"/>
        <v>100</v>
      </c>
      <c r="R6" s="34">
        <f t="shared" si="3"/>
        <v>4320</v>
      </c>
      <c r="S6" s="34">
        <f t="shared" si="3"/>
        <v>164568</v>
      </c>
      <c r="T6" s="34">
        <f t="shared" si="3"/>
        <v>623.58000000000004</v>
      </c>
      <c r="U6" s="34">
        <f t="shared" si="3"/>
        <v>263.91000000000003</v>
      </c>
      <c r="V6" s="34">
        <f t="shared" si="3"/>
        <v>8143</v>
      </c>
      <c r="W6" s="34">
        <f t="shared" si="3"/>
        <v>206.72</v>
      </c>
      <c r="X6" s="34">
        <f t="shared" si="3"/>
        <v>39.39</v>
      </c>
      <c r="Y6" s="35">
        <f>IF(Y7="",NA(),Y7)</f>
        <v>98.29</v>
      </c>
      <c r="Z6" s="35">
        <f t="shared" ref="Z6:AH6" si="4">IF(Z7="",NA(),Z7)</f>
        <v>96.97</v>
      </c>
      <c r="AA6" s="35">
        <f t="shared" si="4"/>
        <v>97.34</v>
      </c>
      <c r="AB6" s="35">
        <f t="shared" si="4"/>
        <v>96.52</v>
      </c>
      <c r="AC6" s="35">
        <f t="shared" si="4"/>
        <v>96.5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261.08</v>
      </c>
      <c r="BL6" s="35">
        <f t="shared" si="7"/>
        <v>241.49</v>
      </c>
      <c r="BM6" s="35">
        <f t="shared" si="7"/>
        <v>248.44</v>
      </c>
      <c r="BN6" s="35">
        <f t="shared" si="7"/>
        <v>244.85</v>
      </c>
      <c r="BO6" s="35">
        <f t="shared" si="7"/>
        <v>296.89</v>
      </c>
      <c r="BP6" s="34" t="str">
        <f>IF(BP7="","",IF(BP7="-","【-】","【"&amp;SUBSTITUTE(TEXT(BP7,"#,##0.00"),"-","△")&amp;"】"))</f>
        <v>【325.02】</v>
      </c>
      <c r="BQ6" s="35">
        <f>IF(BQ7="",NA(),BQ7)</f>
        <v>94.61</v>
      </c>
      <c r="BR6" s="35">
        <f t="shared" ref="BR6:BZ6" si="8">IF(BR7="",NA(),BR7)</f>
        <v>92.87</v>
      </c>
      <c r="BS6" s="35">
        <f t="shared" si="8"/>
        <v>93.55</v>
      </c>
      <c r="BT6" s="35">
        <f t="shared" si="8"/>
        <v>92.58</v>
      </c>
      <c r="BU6" s="35">
        <f t="shared" si="8"/>
        <v>92.71</v>
      </c>
      <c r="BV6" s="35">
        <f t="shared" si="8"/>
        <v>68.61</v>
      </c>
      <c r="BW6" s="35">
        <f t="shared" si="8"/>
        <v>65.7</v>
      </c>
      <c r="BX6" s="35">
        <f t="shared" si="8"/>
        <v>66.73</v>
      </c>
      <c r="BY6" s="35">
        <f t="shared" si="8"/>
        <v>64.78</v>
      </c>
      <c r="BZ6" s="35">
        <f t="shared" si="8"/>
        <v>63.06</v>
      </c>
      <c r="CA6" s="34" t="str">
        <f>IF(CA7="","",IF(CA7="-","【-】","【"&amp;SUBSTITUTE(TEXT(CA7,"#,##0.00"),"-","△")&amp;"】"))</f>
        <v>【60.61】</v>
      </c>
      <c r="CB6" s="35">
        <f>IF(CB7="",NA(),CB7)</f>
        <v>224</v>
      </c>
      <c r="CC6" s="35">
        <f t="shared" ref="CC6:CK6" si="9">IF(CC7="",NA(),CC7)</f>
        <v>227.34</v>
      </c>
      <c r="CD6" s="35">
        <f t="shared" si="9"/>
        <v>222.85</v>
      </c>
      <c r="CE6" s="35">
        <f t="shared" si="9"/>
        <v>222.95</v>
      </c>
      <c r="CF6" s="35">
        <f t="shared" si="9"/>
        <v>223.34</v>
      </c>
      <c r="CG6" s="35">
        <f t="shared" si="9"/>
        <v>241.18</v>
      </c>
      <c r="CH6" s="35">
        <f t="shared" si="9"/>
        <v>247.94</v>
      </c>
      <c r="CI6" s="35">
        <f t="shared" si="9"/>
        <v>241.29</v>
      </c>
      <c r="CJ6" s="35">
        <f t="shared" si="9"/>
        <v>250.21</v>
      </c>
      <c r="CK6" s="35">
        <f t="shared" si="9"/>
        <v>264.77</v>
      </c>
      <c r="CL6" s="34" t="str">
        <f>IF(CL7="","",IF(CL7="-","【-】","【"&amp;SUBSTITUTE(TEXT(CL7,"#,##0.00"),"-","△")&amp;"】"))</f>
        <v>【270.94】</v>
      </c>
      <c r="CM6" s="35">
        <f>IF(CM7="",NA(),CM7)</f>
        <v>57.75</v>
      </c>
      <c r="CN6" s="35">
        <f t="shared" ref="CN6:CV6" si="10">IF(CN7="",NA(),CN7)</f>
        <v>57.35</v>
      </c>
      <c r="CO6" s="35">
        <f t="shared" si="10"/>
        <v>57.31</v>
      </c>
      <c r="CP6" s="35">
        <f t="shared" si="10"/>
        <v>57.18</v>
      </c>
      <c r="CQ6" s="35">
        <f t="shared" si="10"/>
        <v>57.02</v>
      </c>
      <c r="CR6" s="35">
        <f t="shared" si="10"/>
        <v>53.84</v>
      </c>
      <c r="CS6" s="35">
        <f t="shared" si="10"/>
        <v>60.25</v>
      </c>
      <c r="CT6" s="35">
        <f t="shared" si="10"/>
        <v>61.94</v>
      </c>
      <c r="CU6" s="35">
        <f t="shared" si="10"/>
        <v>61.79</v>
      </c>
      <c r="CV6" s="35">
        <f t="shared" si="10"/>
        <v>59.94</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95.04</v>
      </c>
      <c r="DD6" s="35">
        <f t="shared" si="11"/>
        <v>95.26</v>
      </c>
      <c r="DE6" s="35">
        <f t="shared" si="11"/>
        <v>94.14</v>
      </c>
      <c r="DF6" s="35">
        <f t="shared" si="11"/>
        <v>92.44</v>
      </c>
      <c r="DG6" s="35">
        <f t="shared" si="11"/>
        <v>89.66</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242047</v>
      </c>
      <c r="D7" s="37">
        <v>47</v>
      </c>
      <c r="E7" s="37">
        <v>18</v>
      </c>
      <c r="F7" s="37">
        <v>0</v>
      </c>
      <c r="G7" s="37">
        <v>0</v>
      </c>
      <c r="H7" s="37" t="s">
        <v>98</v>
      </c>
      <c r="I7" s="37" t="s">
        <v>99</v>
      </c>
      <c r="J7" s="37" t="s">
        <v>100</v>
      </c>
      <c r="K7" s="37" t="s">
        <v>101</v>
      </c>
      <c r="L7" s="37" t="s">
        <v>102</v>
      </c>
      <c r="M7" s="37" t="s">
        <v>103</v>
      </c>
      <c r="N7" s="38" t="s">
        <v>104</v>
      </c>
      <c r="O7" s="38" t="s">
        <v>105</v>
      </c>
      <c r="P7" s="38">
        <v>4.96</v>
      </c>
      <c r="Q7" s="38">
        <v>100</v>
      </c>
      <c r="R7" s="38">
        <v>4320</v>
      </c>
      <c r="S7" s="38">
        <v>164568</v>
      </c>
      <c r="T7" s="38">
        <v>623.58000000000004</v>
      </c>
      <c r="U7" s="38">
        <v>263.91000000000003</v>
      </c>
      <c r="V7" s="38">
        <v>8143</v>
      </c>
      <c r="W7" s="38">
        <v>206.72</v>
      </c>
      <c r="X7" s="38">
        <v>39.39</v>
      </c>
      <c r="Y7" s="38">
        <v>98.29</v>
      </c>
      <c r="Z7" s="38">
        <v>96.97</v>
      </c>
      <c r="AA7" s="38">
        <v>97.34</v>
      </c>
      <c r="AB7" s="38">
        <v>96.52</v>
      </c>
      <c r="AC7" s="38">
        <v>96.5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261.08</v>
      </c>
      <c r="BL7" s="38">
        <v>241.49</v>
      </c>
      <c r="BM7" s="38">
        <v>248.44</v>
      </c>
      <c r="BN7" s="38">
        <v>244.85</v>
      </c>
      <c r="BO7" s="38">
        <v>296.89</v>
      </c>
      <c r="BP7" s="38">
        <v>325.02</v>
      </c>
      <c r="BQ7" s="38">
        <v>94.61</v>
      </c>
      <c r="BR7" s="38">
        <v>92.87</v>
      </c>
      <c r="BS7" s="38">
        <v>93.55</v>
      </c>
      <c r="BT7" s="38">
        <v>92.58</v>
      </c>
      <c r="BU7" s="38">
        <v>92.71</v>
      </c>
      <c r="BV7" s="38">
        <v>68.61</v>
      </c>
      <c r="BW7" s="38">
        <v>65.7</v>
      </c>
      <c r="BX7" s="38">
        <v>66.73</v>
      </c>
      <c r="BY7" s="38">
        <v>64.78</v>
      </c>
      <c r="BZ7" s="38">
        <v>63.06</v>
      </c>
      <c r="CA7" s="38">
        <v>60.61</v>
      </c>
      <c r="CB7" s="38">
        <v>224</v>
      </c>
      <c r="CC7" s="38">
        <v>227.34</v>
      </c>
      <c r="CD7" s="38">
        <v>222.85</v>
      </c>
      <c r="CE7" s="38">
        <v>222.95</v>
      </c>
      <c r="CF7" s="38">
        <v>223.34</v>
      </c>
      <c r="CG7" s="38">
        <v>241.18</v>
      </c>
      <c r="CH7" s="38">
        <v>247.94</v>
      </c>
      <c r="CI7" s="38">
        <v>241.29</v>
      </c>
      <c r="CJ7" s="38">
        <v>250.21</v>
      </c>
      <c r="CK7" s="38">
        <v>264.77</v>
      </c>
      <c r="CL7" s="38">
        <v>270.94</v>
      </c>
      <c r="CM7" s="38">
        <v>57.75</v>
      </c>
      <c r="CN7" s="38">
        <v>57.35</v>
      </c>
      <c r="CO7" s="38">
        <v>57.31</v>
      </c>
      <c r="CP7" s="38">
        <v>57.18</v>
      </c>
      <c r="CQ7" s="38">
        <v>57.02</v>
      </c>
      <c r="CR7" s="38">
        <v>53.84</v>
      </c>
      <c r="CS7" s="38">
        <v>60.25</v>
      </c>
      <c r="CT7" s="38">
        <v>61.94</v>
      </c>
      <c r="CU7" s="38">
        <v>61.79</v>
      </c>
      <c r="CV7" s="38">
        <v>59.94</v>
      </c>
      <c r="CW7" s="38">
        <v>57.8</v>
      </c>
      <c r="CX7" s="38">
        <v>100</v>
      </c>
      <c r="CY7" s="38">
        <v>100</v>
      </c>
      <c r="CZ7" s="38">
        <v>100</v>
      </c>
      <c r="DA7" s="38">
        <v>100</v>
      </c>
      <c r="DB7" s="38">
        <v>100</v>
      </c>
      <c r="DC7" s="38">
        <v>95.04</v>
      </c>
      <c r="DD7" s="38">
        <v>95.26</v>
      </c>
      <c r="DE7" s="38">
        <v>94.14</v>
      </c>
      <c r="DF7" s="38">
        <v>92.44</v>
      </c>
      <c r="DG7" s="38">
        <v>89.66</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2020-02-06T05:29:09Z</cp:lastPrinted>
  <dcterms:created xsi:type="dcterms:W3CDTF">2019-12-05T05:29:27Z</dcterms:created>
  <dcterms:modified xsi:type="dcterms:W3CDTF">2020-02-06T05:33:27Z</dcterms:modified>
  <cp:category/>
</cp:coreProperties>
</file>