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提出用\"/>
    </mc:Choice>
  </mc:AlternateContent>
  <workbookProtection workbookAlgorithmName="SHA-512" workbookHashValue="hrDeOi9d4aqmJxCXPYqE7nvoimm3BfDwLVCpZYO/enewxLSYGMxyw2l9Md38DtJP19fq73A2ARJ2djtFyE2jPQ==" workbookSaltValue="16y7DtdXcGgelSywWwBV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<sst xmlns="http://schemas.openxmlformats.org/spreadsheetml/2006/main" count="228" uniqueCount="115">
  <si>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</si>
  <si>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</si>
  <si>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</si>
  <si>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</si>
  <si>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</si>
  <si>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</si>
  <si>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</si>
  <si>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</si>
  <si>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</si>
  <si>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</si>
  <si>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</si>
  <si>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</si>
  <si>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</si>
  <si>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</si>
  <si>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</si>
  <si>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</si>
  <si>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</si>
  <si>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</si>
  <si>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</si>
  <si>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</si>
  <si>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</si>
  <si>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</si>
  <si>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</si>
  <si>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</si>
  <si>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</si>
  <si>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</si>
  <si>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</si>
  <si>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</si>
  <si>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</si>
  <si>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</si>
  <si>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</si>
  <si>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</si>
  <si>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</si>
  <si>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</si>
  <si>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</si>
  <si>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</si>
  <si>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</si>
  <si>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</si>
  <si>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</si>
  <si>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</si>
  <si>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</si>
  <si>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</si>
  <si>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</si>
  <si>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</si>
  <si>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</si>
  <si>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</si>
  <si>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</si>
  <si>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</si>
  <si>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</si>
  <si>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</si>
  <si>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</si>
  <si>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</si>
  <si>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</si>
  <si>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</si>
  <si>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</si>
  <si>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</si>
  <si>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</si>
  <si>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</si>
  <si>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</si>
  <si>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</si>
  <si>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</si>
  <si>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</si>
  <si>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</si>
  <si>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</si>
  <si>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</si>
  <si>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</si>
  <si>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</si>
  <si>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</si>
  <si>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</si>
  <si>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</si>
  <si>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</si>
  <si>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</si>
  <si>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</si>
  <si>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</si>
  <si>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</si>
  <si>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</si>
  <si>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</si>
  <si>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</si>
  <si>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</si>
  <si>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</si>
  <si>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</si>
  <si>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</si>
  <si>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</si>
  <si>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</si>
  <si>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</si>
  <si>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</si>
  <si>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</si>
  <si>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</si>
  <si>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</si>
  <si>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</si>
  <si>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</si>
  <si>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</si>
  <si>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</si>
  <si>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</si>
  <si>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</si>
  <si>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</si>
  <si>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</si>
  <si>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</si>
  <si>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</si>
  <si>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</si>
  <si>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</si>
  <si>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</si>
  <si>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</si>
  <si>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</si>
  <si>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</si>
  <si>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</si>
  <si>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</si>
  <si>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</si>
  <si>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</si>
  <si>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</si>
  <si>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</si>
  <si>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</si>
  <si>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本市の農業集落排水施設は、平成に入ってから供用開始していることもあり、現時点では、管渠についての更新等は考えていない。</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</si>
  <si>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⑤経費回収率については、類似団体平均と比較すると低くなっている。計画的な施設の維持管理に努めているが、供用開始より20年以上経過している施設もあることから経費が高くなっている。
⑥汚水処理原価については、類似団体平均と比較すると高くなっている。施設の維持管理にかかる費用が高いことによる。年々増加していることもあり、経費の削減に努める必要がある。
⑦施設利用率については、類似団体平均と比較すると、高くなっている。
⑧水洗化率については、類似団体平均と比較すると高くなっている。</t>
    <rPh sb="196" eb="200">
      <t>キョウヨウカイシ</t>
    </rPh>
    <rPh sb="204" eb="207">
      <t>ネンイジョウ</t>
    </rPh>
    <rPh sb="207" eb="209">
      <t>ケイカ</t>
    </rPh>
    <rPh sb="213" eb="215">
      <t>シセツ</t>
    </rPh>
    <rPh sb="222" eb="224">
      <t>ケイヒ</t>
    </rPh>
    <rPh sb="225" eb="226">
      <t>タカ</t>
    </rPh>
    <rPh sb="289" eb="291">
      <t>ネンネン</t>
    </rPh>
    <rPh sb="291" eb="293">
      <t>ゾウカ</t>
    </rPh>
    <rPh sb="303" eb="305">
      <t>ケイヒ</t>
    </rPh>
    <rPh sb="306" eb="308">
      <t>サクゲン</t>
    </rPh>
    <rPh sb="309" eb="310">
      <t>ツト</t>
    </rPh>
    <rPh sb="312" eb="314">
      <t>ヒツヨウ</t>
    </rPh>
    <phoneticPr fontId="4"/>
  </si>
  <si>
    <t>平成28年度末の「松阪市下水道事業経営戦略」策定に伴い、この計画に沿って事業を進めていくことになる。なお、経営戦略において平成30年度実施であった機能診断は令和元年度に実施となる。</t>
    <rPh sb="78" eb="79">
      <t>レイ</t>
    </rPh>
    <rPh sb="79" eb="80">
      <t>ワ</t>
    </rPh>
    <rPh sb="80" eb="82">
      <t>ガンネン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</si>
</sst>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6-46CF-9009-E6197A1D8A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4B6-46CF-9009-E6197A1D8A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64.569999999999993</c:v>
                </c:pt>
                <c:pt idx="1">
                  <c:v>69.06</c:v>
                </c:pt>
                <c:pt idx="2">
                  <c:v>63.45</c:v>
                </c:pt>
                <c:pt idx="3">
                  <c:v>60.31</c:v>
                </c:pt>
                <c:pt idx="4">
                  <c:v>58.74</c:v>
                </c:pt>
              </c:numCache>
            </c:numRef>
          </c:val>
          <c:extLst>
            <c:ext xmlns:c16="http://schemas.microsoft.com/office/drawing/2014/chart" uri="{C3380CC4-5D6E-409C-BE32-E72D297353CC}">
              <c16:uniqueId val="{00000000-B163-4670-A2CF-C90D36F09F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163-4670-A2CF-C90D36F09F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97.26</c:v>
                </c:pt>
                <c:pt idx="1">
                  <c:v>98.91</c:v>
                </c:pt>
                <c:pt idx="2">
                  <c:v>96.63</c:v>
                </c:pt>
                <c:pt idx="3">
                  <c:v>96.3</c:v>
                </c:pt>
                <c:pt idx="4">
                  <c:v>98.4</c:v>
                </c:pt>
              </c:numCache>
            </c:numRef>
          </c:val>
          <c:extLst>
            <c:ext xmlns:c16="http://schemas.microsoft.com/office/drawing/2014/chart" uri="{C3380CC4-5D6E-409C-BE32-E72D297353CC}">
              <c16:uniqueId val="{00000000-2D28-4943-A11D-D25665B3FB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D28-4943-A11D-D25665B3FB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c:v>
                </c:pt>
                <c:pt idx="1">
                  <c:v>99.94</c:v>
                </c:pt>
                <c:pt idx="2">
                  <c:v>99.93</c:v>
                </c:pt>
                <c:pt idx="3">
                  <c:v>98.99</c:v>
                </c:pt>
                <c:pt idx="4">
                  <c:v>100.41</c:v>
                </c:pt>
              </c:numCache>
            </c:numRef>
          </c:val>
          <c:extLst>
            <c:ext xmlns:c16="http://schemas.microsoft.com/office/drawing/2014/chart" uri="{C3380CC4-5D6E-409C-BE32-E72D297353CC}">
              <c16:uniqueId val="{00000000-5489-419C-9020-592FC52A6D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9-419C-9020-592FC52A6D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D-49D1-A69E-3EE17D55AA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D-49D1-A69E-3EE17D55AA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BA-4BC4-9A7E-6B3B69A261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A-4BC4-9A7E-6B3B69A261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F-42C4-A7C9-780C7EC1DE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F-42C4-A7C9-780C7EC1DE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5-42AF-8F13-0F103CD229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5-42AF-8F13-0F103CD229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19-4ECB-B610-94E4EAF203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C19-4ECB-B610-94E4EAF203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43.63</c:v>
                </c:pt>
                <c:pt idx="1">
                  <c:v>42.85</c:v>
                </c:pt>
                <c:pt idx="2">
                  <c:v>42.98</c:v>
                </c:pt>
                <c:pt idx="3">
                  <c:v>39.51</c:v>
                </c:pt>
                <c:pt idx="4">
                  <c:v>39.89</c:v>
                </c:pt>
              </c:numCache>
            </c:numRef>
          </c:val>
          <c:extLst>
            <c:ext xmlns:c16="http://schemas.microsoft.com/office/drawing/2014/chart" uri="{C3380CC4-5D6E-409C-BE32-E72D297353CC}">
              <c16:uniqueId val="{00000000-1909-43C0-8103-E2EB4715CE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909-43C0-8103-E2EB4715CE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370.7</c:v>
                </c:pt>
                <c:pt idx="1">
                  <c:v>354.63</c:v>
                </c:pt>
                <c:pt idx="2">
                  <c:v>379.08</c:v>
                </c:pt>
                <c:pt idx="3">
                  <c:v>435.01</c:v>
                </c:pt>
                <c:pt idx="4">
                  <c:v>440.19</c:v>
                </c:pt>
              </c:numCache>
            </c:numRef>
          </c:val>
          <c:extLst>
            <c:ext xmlns:c16="http://schemas.microsoft.com/office/drawing/2014/chart" uri="{C3380CC4-5D6E-409C-BE32-E72D297353CC}">
              <c16:uniqueId val="{00000000-9E65-4FC3-803C-C042714DA3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E65-4FC3-803C-C042714DA3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164568</v>
      </c>
      <c r="AM8" s="68"/>
      <c r="AN8" s="68"/>
      <c r="AO8" s="68"/>
      <c r="AP8" s="68"/>
      <c r="AQ8" s="68"/>
      <c r="AR8" s="68"/>
      <c r="AS8" s="68"/>
      <c r="AT8" s="67">
        <f>データ!T6</f>
        <v>623.58000000000004</v>
      </c>
      <c r="AU8" s="67"/>
      <c r="AV8" s="67"/>
      <c r="AW8" s="67"/>
      <c r="AX8" s="67"/>
      <c r="AY8" s="67"/>
      <c r="AZ8" s="67"/>
      <c r="BA8" s="67"/>
      <c r="BB8" s="67">
        <f>データ!U6</f>
        <v>263.91000000000003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0.61</v>
      </c>
      <c r="Q10" s="67"/>
      <c r="R10" s="67"/>
      <c r="S10" s="67"/>
      <c r="T10" s="67"/>
      <c r="U10" s="67"/>
      <c r="V10" s="67"/>
      <c r="W10" s="67">
        <f>データ!Q6</f>
        <v>100</v>
      </c>
      <c r="X10" s="67"/>
      <c r="Y10" s="67"/>
      <c r="Z10" s="67"/>
      <c r="AA10" s="67"/>
      <c r="AB10" s="67"/>
      <c r="AC10" s="67"/>
      <c r="AD10" s="68">
        <f>データ!R6</f>
        <v>4860</v>
      </c>
      <c r="AE10" s="68"/>
      <c r="AF10" s="68"/>
      <c r="AG10" s="68"/>
      <c r="AH10" s="68"/>
      <c r="AI10" s="68"/>
      <c r="AJ10" s="68"/>
      <c r="AK10" s="2"/>
      <c r="AL10" s="68">
        <f>データ!V6</f>
        <v>997</v>
      </c>
      <c r="AM10" s="68"/>
      <c r="AN10" s="68"/>
      <c r="AO10" s="68"/>
      <c r="AP10" s="68"/>
      <c r="AQ10" s="68"/>
      <c r="AR10" s="68"/>
      <c r="AS10" s="68"/>
      <c r="AT10" s="67">
        <f>データ!W6</f>
        <v>0.5</v>
      </c>
      <c r="AU10" s="67"/>
      <c r="AV10" s="67"/>
      <c r="AW10" s="67"/>
      <c r="AX10" s="67"/>
      <c r="AY10" s="67"/>
      <c r="AZ10" s="67"/>
      <c r="BA10" s="67"/>
      <c r="BB10" s="67">
        <f>データ!X6</f>
        <v>1994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TYqq9XDsquK2VQTDObRLImYk/vC/ulfRq/D1OQZesoaM+5Kn7FIbSSetnMBc6e4oveq4fbc0Cfgou0wI0FT1Cw==" saltValue="NZb0Gq12mBURVUR6aOis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0.61</v>
      </c>
      <c r="Q6" s="34">
        <f t="shared" si="3"/>
        <v>100</v>
      </c>
      <c r="R6" s="34">
        <f t="shared" si="3"/>
        <v>4860</v>
      </c>
      <c r="S6" s="34">
        <f t="shared" si="3"/>
        <v>164568</v>
      </c>
      <c r="T6" s="34">
        <f t="shared" si="3"/>
        <v>623.58000000000004</v>
      </c>
      <c r="U6" s="34">
        <f t="shared" si="3"/>
        <v>263.91000000000003</v>
      </c>
      <c r="V6" s="34">
        <f t="shared" si="3"/>
        <v>997</v>
      </c>
      <c r="W6" s="34">
        <f t="shared" si="3"/>
        <v>0.5</v>
      </c>
      <c r="X6" s="34">
        <f t="shared" si="3"/>
        <v>1994</v>
      </c>
      <c r="Y6" s="35">
        <f>IF(Y7="",NA(),Y7)</f>
        <v>100.2</v>
      </c>
      <c r="Z6" s="35">
        <f t="shared" ref="Z6:AH6" si="4">IF(Z7="",NA(),Z7)</f>
        <v>99.94</v>
      </c>
      <c r="AA6" s="35">
        <f t="shared" si="4"/>
        <v>99.93</v>
      </c>
      <c r="AB6" s="35">
        <f t="shared" si="4"/>
        <v>98.99</v>
      </c>
      <c r="AC6" s="35">
        <f t="shared" si="4"/>
        <v>100.41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43.63</v>
      </c>
      <c r="BR6" s="35">
        <f t="shared" ref="BR6:BZ6" si="8">IF(BR7="",NA(),BR7)</f>
        <v>42.85</v>
      </c>
      <c r="BS6" s="35">
        <f t="shared" si="8"/>
        <v>42.98</v>
      </c>
      <c r="BT6" s="35">
        <f t="shared" si="8"/>
        <v>39.51</v>
      </c>
      <c r="BU6" s="35">
        <f t="shared" si="8"/>
        <v>39.89</v>
      </c>
      <c r="BV6" s="35">
        <f t="shared" si="8"/>
        <v>50.82</v>
      </c>
      <c r="BW6" s="35">
        <f t="shared" si="8"/>
        <v>52.19</v>
      </c>
      <c r="BX6" s="35">
        <f t="shared" si="8"/>
        <v>55.32</v>
      </c>
      <c r="BY6" s="35">
        <f t="shared" si="8"/>
        <v>59.8</v>
      </c>
      <c r="BZ6" s="35">
        <f t="shared" si="8"/>
        <v>57.77</v>
      </c>
      <c r="CA6" s="34" t="str">
        <f>IF(CA7="","",IF(CA7="-","【-】","【"&amp;SUBSTITUTE(TEXT(CA7,"#,##0.00"),"-","△")&amp;"】"))</f>
        <v>【59.51】</v>
      </c>
      <c r="CB6" s="35">
        <f>IF(CB7="",NA(),CB7)</f>
        <v>370.7</v>
      </c>
      <c r="CC6" s="35">
        <f t="shared" ref="CC6:CK6" si="9">IF(CC7="",NA(),CC7)</f>
        <v>354.63</v>
      </c>
      <c r="CD6" s="35">
        <f t="shared" si="9"/>
        <v>379.08</v>
      </c>
      <c r="CE6" s="35">
        <f t="shared" si="9"/>
        <v>435.01</v>
      </c>
      <c r="CF6" s="35">
        <f t="shared" si="9"/>
        <v>440.19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64.569999999999993</v>
      </c>
      <c r="CN6" s="35">
        <f t="shared" ref="CN6:CV6" si="10">IF(CN7="",NA(),CN7)</f>
        <v>69.06</v>
      </c>
      <c r="CO6" s="35">
        <f t="shared" si="10"/>
        <v>63.45</v>
      </c>
      <c r="CP6" s="35">
        <f t="shared" si="10"/>
        <v>60.31</v>
      </c>
      <c r="CQ6" s="35">
        <f t="shared" si="10"/>
        <v>58.74</v>
      </c>
      <c r="CR6" s="35">
        <f t="shared" si="10"/>
        <v>53.24</v>
      </c>
      <c r="CS6" s="35">
        <f t="shared" si="10"/>
        <v>52.31</v>
      </c>
      <c r="CT6" s="35">
        <f t="shared" si="10"/>
        <v>60.65</v>
      </c>
      <c r="CU6" s="35">
        <f t="shared" si="10"/>
        <v>51.75</v>
      </c>
      <c r="CV6" s="35">
        <f t="shared" si="10"/>
        <v>50.68</v>
      </c>
      <c r="CW6" s="34" t="str">
        <f>IF(CW7="","",IF(CW7="-","【-】","【"&amp;SUBSTITUTE(TEXT(CW7,"#,##0.00"),"-","△")&amp;"】"))</f>
        <v>【52.23】</v>
      </c>
      <c r="CX6" s="35">
        <f>IF(CX7="",NA(),CX7)</f>
        <v>97.26</v>
      </c>
      <c r="CY6" s="35">
        <f t="shared" ref="CY6:DG6" si="11">IF(CY7="",NA(),CY7)</f>
        <v>98.91</v>
      </c>
      <c r="CZ6" s="35">
        <f t="shared" si="11"/>
        <v>96.63</v>
      </c>
      <c r="DA6" s="35">
        <f t="shared" si="11"/>
        <v>96.3</v>
      </c>
      <c r="DB6" s="35">
        <f t="shared" si="11"/>
        <v>98.4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242047</v>
      </c>
      <c r="D7" s="37">
        <v>47</v>
      </c>
      <c r="E7" s="37">
        <v>17</v>
      </c>
      <c r="F7" s="37">
        <v>5</v>
      </c>
      <c r="G7" s="37">
        <v>0</v>
      </c>
      <c r="H7" s="37" t="s">
        <v>99</v>
      </c>
      <c r="I7" s="37" t="s">
        <v>100</v>
      </c>
      <c r="J7" s="37" t="s">
        <v>101</v>
      </c>
      <c r="K7" s="37" t="s">
        <v>102</v>
      </c>
      <c r="L7" s="37" t="s">
        <v>103</v>
      </c>
      <c r="M7" s="37" t="s">
        <v>104</v>
      </c>
      <c r="N7" s="38" t="s">
        <v>105</v>
      </c>
      <c r="O7" s="38" t="s">
        <v>106</v>
      </c>
      <c r="P7" s="38">
        <v>0.61</v>
      </c>
      <c r="Q7" s="38">
        <v>100</v>
      </c>
      <c r="R7" s="38">
        <v>4860</v>
      </c>
      <c r="S7" s="38">
        <v>164568</v>
      </c>
      <c r="T7" s="38">
        <v>623.58000000000004</v>
      </c>
      <c r="U7" s="38">
        <v>263.91000000000003</v>
      </c>
      <c r="V7" s="38">
        <v>997</v>
      </c>
      <c r="W7" s="38">
        <v>0.5</v>
      </c>
      <c r="X7" s="38">
        <v>1994</v>
      </c>
      <c r="Y7" s="38">
        <v>100.2</v>
      </c>
      <c r="Z7" s="38">
        <v>99.94</v>
      </c>
      <c r="AA7" s="38">
        <v>99.93</v>
      </c>
      <c r="AB7" s="38">
        <v>98.99</v>
      </c>
      <c r="AC7" s="38">
        <v>100.41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43.63</v>
      </c>
      <c r="BR7" s="38">
        <v>42.85</v>
      </c>
      <c r="BS7" s="38">
        <v>42.98</v>
      </c>
      <c r="BT7" s="38">
        <v>39.51</v>
      </c>
      <c r="BU7" s="38">
        <v>39.89</v>
      </c>
      <c r="BV7" s="38">
        <v>50.82</v>
      </c>
      <c r="BW7" s="38">
        <v>52.19</v>
      </c>
      <c r="BX7" s="38">
        <v>55.32</v>
      </c>
      <c r="BY7" s="38">
        <v>59.8</v>
      </c>
      <c r="BZ7" s="38">
        <v>57.77</v>
      </c>
      <c r="CA7" s="38">
        <v>59.51</v>
      </c>
      <c r="CB7" s="38">
        <v>370.7</v>
      </c>
      <c r="CC7" s="38">
        <v>354.63</v>
      </c>
      <c r="CD7" s="38">
        <v>379.08</v>
      </c>
      <c r="CE7" s="38">
        <v>435.01</v>
      </c>
      <c r="CF7" s="38">
        <v>440.19</v>
      </c>
      <c r="CG7" s="38">
        <v>300.52</v>
      </c>
      <c r="CH7" s="38">
        <v>296.14</v>
      </c>
      <c r="CI7" s="38">
        <v>283.17</v>
      </c>
      <c r="CJ7" s="38">
        <v>263.76</v>
      </c>
      <c r="CK7" s="38">
        <v>274.35000000000002</v>
      </c>
      <c r="CL7" s="38">
        <v>261.45999999999998</v>
      </c>
      <c r="CM7" s="38">
        <v>64.569999999999993</v>
      </c>
      <c r="CN7" s="38">
        <v>69.06</v>
      </c>
      <c r="CO7" s="38">
        <v>63.45</v>
      </c>
      <c r="CP7" s="38">
        <v>60.31</v>
      </c>
      <c r="CQ7" s="38">
        <v>58.74</v>
      </c>
      <c r="CR7" s="38">
        <v>53.24</v>
      </c>
      <c r="CS7" s="38">
        <v>52.31</v>
      </c>
      <c r="CT7" s="38">
        <v>60.65</v>
      </c>
      <c r="CU7" s="38">
        <v>51.75</v>
      </c>
      <c r="CV7" s="38">
        <v>50.68</v>
      </c>
      <c r="CW7" s="38">
        <v>52.23</v>
      </c>
      <c r="CX7" s="38">
        <v>97.26</v>
      </c>
      <c r="CY7" s="38">
        <v>98.91</v>
      </c>
      <c r="CZ7" s="38">
        <v>96.63</v>
      </c>
      <c r="DA7" s="38">
        <v>96.3</v>
      </c>
      <c r="DB7" s="38">
        <v>98.4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2019-12-05T05:20:44Z</dcterms:created>
  <dcterms:modified xsi:type="dcterms:W3CDTF">2020-02-05T09:38:32Z</dcterms:modified>
  <cp:category/>
</cp:coreProperties>
</file>