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0zlOtzh7GuoTXeqW5acOzmeowAaJqTFIN3nQ3IaAJHAknlISCYyxVSezESSDzREIQqQX2o6MUu940aBuXNHpA==" workbookSaltValue="/9RhXTQ+jxtBjD11se4Va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<sst xmlns="http://schemas.openxmlformats.org/spreadsheetml/2006/main" xmlns:r="http://schemas.openxmlformats.org/officeDocument/2006/relationships" count="110" uniqueCount="110">
  <si>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</si>
  <si>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</si>
  <si>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</si>
  <si>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</si>
  <si>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</si>
  <si>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</si>
  <si>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</si>
  <si>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</si>
  <si>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</si>
  <si>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</si>
  <si>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</si>
  <si>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</si>
  <si>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</si>
  <si>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</si>
  <si>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</si>
  <si>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</si>
  <si>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</si>
  <si>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</si>
  <si>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</si>
  <si>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</si>
  <si>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</si>
  <si>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</si>
  <si>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</si>
  <si>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</si>
  <si>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</si>
  <si>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</si>
  <si>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</si>
  <si>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</si>
  <si>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</si>
  <si>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</si>
  <si>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</si>
  <si>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</si>
  <si>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</si>
  <si>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</si>
  <si>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</si>
  <si>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</si>
  <si>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</si>
  <si>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</si>
  <si>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</si>
  <si>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</si>
  <si>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</si>
  <si>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</si>
  <si>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</si>
  <si>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</si>
  <si>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</si>
  <si>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</si>
  <si>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</si>
  <si>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</si>
  <si>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</si>
  <si>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</si>
  <si>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</si>
  <si>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</si>
  <si>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</si>
  <si>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</si>
  <si>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</si>
  <si>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</si>
  <si>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</si>
  <si>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</si>
  <si>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</si>
  <si>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</si>
  <si>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</si>
  <si>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</si>
  <si>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</si>
  <si>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</si>
  <si>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</si>
  <si>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</si>
  <si>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</si>
  <si>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</si>
  <si>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</si>
  <si>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</si>
  <si>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</si>
  <si>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</si>
  <si>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</si>
  <si>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　当市の下水道事業の経営状況は、現在、比較的健全かつ効率的に運営していると言える。しかし、2.①有形固定資産減価償却率の上昇傾向からも施設の老朽化（特に浄化センターの設備等）が進んでいくと見込まれる。
　他の区域と異なり観光人口の増減に大きく左右される土地柄であり、今後の行事や人口減少等によっては、更なる使用料収入の減少が見込まれ、適正な使用料の検討をする必要がある。また、長期的な視点で下水道施設全体を対象とした耐震対策や老朽化した施設の強化・更新を進める下水道ストックマネジメント計画の策定に着手している。
　さらに、処理場に関する包括的業務委託を継続し、安定した汚水処理の確保と経営基盤の強化に取り組んでいく。</t>
    <rPh sb="262" eb="264">
      <t>ショリ</t>
    </rPh>
    <rPh sb="264" eb="265">
      <t>ジョウ</t>
    </rPh>
    <rPh sb="266" eb="267">
      <t>カン</t>
    </rPh>
    <rPh sb="269" eb="272">
      <t>ホウカツテキ</t>
    </rPh>
    <rPh sb="272" eb="274">
      <t>ギョウム</t>
    </rPh>
    <rPh sb="274" eb="276">
      <t>イタク</t>
    </rPh>
    <rPh sb="277" eb="279">
      <t>ケイゾク</t>
    </rPh>
    <rPh sb="281" eb="283">
      <t>アンテイ</t>
    </rPh>
    <rPh sb="285" eb="287">
      <t>オスイ</t>
    </rPh>
    <rPh sb="287" eb="289">
      <t>ショリ</t>
    </rPh>
    <rPh sb="290" eb="292">
      <t>カクホ</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</si>
  <si>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</si>
  <si>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</si>
  <si>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</si>
  <si>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</si>
  <si>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</si>
  <si>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</si>
  <si>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</si>
  <si>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</si>
  <si>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</si>
  <si>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</si>
  <si>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</si>
  <si>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</si>
  <si>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</si>
  <si>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</si>
  <si>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</si>
  <si>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</si>
  <si>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</si>
  <si>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</si>
  <si>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</si>
  <si>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</si>
  <si>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</si>
  <si>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</si>
  <si>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</si>
  <si>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三重県　伊勢市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</si>
  <si>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</si>
  <si>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</si>
  <si>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</si>
  <si>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</si>
  <si>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</si>
  <si>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</si>
  <si>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</si>
  <si>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</si>
  <si>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</si>
  <si>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</si>
  <si>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有形固定資産のうち償却対象資産の減価償却がどの程度進んでいるかを表し資産の老朽化度合を示す①有形固定資産減価償却率は、全国平均値よりも高くなっているが、現在、施設の設備等の長寿命化を計画的に取り組んでいるところである。また、法定耐用年数を経過した管渠はないため、②管渠老朽化率及び③管渠改善率は0％である。</t>
  </si>
  <si>
    <t>　経営の健全性においては、①経常収支比率が単年度の収支が黒字であることを示す100％を超え、かつ、②累積欠損金が発生していないことを示す0％であり、使用料で回収すべき経費をどの程度使用料で賄えているかを表す⑤経費回収率も100％であることから健全であると言える。
　また、１年以内に支払うべき債務に対して支払うことができる現金等がある状況を示す③流動比率は100％を超えており短期的な債務の支払に問題はない。料金収入に対する企業債残高の割合を表す④企業債残高対事業規模比率も全国平均値を大幅に下回っていることから健全な財政状態であることがわかる。
　処理区域内人口のうち、実際に下水道に接続している人口の割合を表した⑧水洗化率は100％に近く、有収水量１㎥あたりの汚水処理に要した費用⑥汚水処理原価も類似団体より低い状態にあり良好な経営状態である。
　施設・設備が一日に対応可能な処理能力に対する一日平均処理水量の割合である⑦施設利用率も、適正で効率よく稼動していると言える。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</si>
</sst>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7.0000000000000007e-002</c:v>
                </c:pt>
                <c:pt idx="2">
                  <c:v>9.e-002</c:v>
                </c:pt>
                <c:pt idx="3">
                  <c:v>9.e-002</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62.38</c:v>
                </c:pt>
                <c:pt idx="1">
                  <c:v>60.41</c:v>
                </c:pt>
                <c:pt idx="2">
                  <c:v>60.81</c:v>
                </c:pt>
                <c:pt idx="3">
                  <c:v>62</c:v>
                </c:pt>
                <c:pt idx="4">
                  <c:v>59.84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43.58</c:v>
                </c:pt>
                <c:pt idx="1">
                  <c:v>41.35</c:v>
                </c:pt>
                <c:pt idx="2">
                  <c:v>42.9</c:v>
                </c:pt>
                <c:pt idx="3">
                  <c:v>43.36</c:v>
                </c:pt>
                <c:pt idx="4">
                  <c:v>42.56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96.69</c:v>
                </c:pt>
                <c:pt idx="1">
                  <c:v>95.02</c:v>
                </c:pt>
                <c:pt idx="2">
                  <c:v>93.88</c:v>
                </c:pt>
                <c:pt idx="3">
                  <c:v>95.89</c:v>
                </c:pt>
                <c:pt idx="4">
                  <c:v>96.27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82.35</c:v>
                </c:pt>
                <c:pt idx="1">
                  <c:v>82.9</c:v>
                </c:pt>
                <c:pt idx="2">
                  <c:v>83.5</c:v>
                </c:pt>
                <c:pt idx="3">
                  <c:v>83.06</c:v>
                </c:pt>
                <c:pt idx="4">
                  <c:v>83.32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113.17</c:v>
                </c:pt>
                <c:pt idx="1">
                  <c:v>122.14</c:v>
                </c:pt>
                <c:pt idx="2">
                  <c:v>118.58</c:v>
                </c:pt>
                <c:pt idx="3">
                  <c:v>100.5</c:v>
                </c:pt>
                <c:pt idx="4">
                  <c:v>131.53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101.24</c:v>
                </c:pt>
                <c:pt idx="1">
                  <c:v>100.94</c:v>
                </c:pt>
                <c:pt idx="2">
                  <c:v>100.85</c:v>
                </c:pt>
                <c:pt idx="3">
                  <c:v>102.13</c:v>
                </c:pt>
                <c:pt idx="4">
                  <c:v>101.72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27.51</c:v>
                </c:pt>
                <c:pt idx="1">
                  <c:v>30.15</c:v>
                </c:pt>
                <c:pt idx="2">
                  <c:v>32.74</c:v>
                </c:pt>
                <c:pt idx="3">
                  <c:v>35.32</c:v>
                </c:pt>
                <c:pt idx="4">
                  <c:v>37.75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22.34</c:v>
                </c:pt>
                <c:pt idx="1">
                  <c:v>22.79</c:v>
                </c:pt>
                <c:pt idx="2">
                  <c:v>22.77</c:v>
                </c:pt>
                <c:pt idx="3">
                  <c:v>23.93</c:v>
                </c:pt>
                <c:pt idx="4">
                  <c:v>24.68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formatCode="#,##0.00;&quot;△&quot;#,##0.00;&quot;-&quot;">
                  <c:v>4.e-002</c:v>
                </c:pt>
                <c:pt idx="2">
                  <c:v>0</c:v>
                </c:pt>
                <c:pt idx="3">
                  <c:v>0</c:v>
                </c:pt>
                <c:pt idx="4" formatCode="#,##0.00;&quot;△&quot;#,##0.00;&quot;-&quot;">
                  <c:v>1.e-002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184.13</c:v>
                </c:pt>
                <c:pt idx="1">
                  <c:v>101.85</c:v>
                </c:pt>
                <c:pt idx="2">
                  <c:v>110.77</c:v>
                </c:pt>
                <c:pt idx="3">
                  <c:v>109.51</c:v>
                </c:pt>
                <c:pt idx="4">
                  <c:v>112.88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381.3</c:v>
                </c:pt>
                <c:pt idx="1">
                  <c:v>262.13</c:v>
                </c:pt>
                <c:pt idx="2">
                  <c:v>267.07</c:v>
                </c:pt>
                <c:pt idx="3">
                  <c:v>236.3</c:v>
                </c:pt>
                <c:pt idx="4">
                  <c:v>225.49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63.22</c:v>
                </c:pt>
                <c:pt idx="1">
                  <c:v>49.07</c:v>
                </c:pt>
                <c:pt idx="2">
                  <c:v>46.78</c:v>
                </c:pt>
                <c:pt idx="3">
                  <c:v>47.44</c:v>
                </c:pt>
                <c:pt idx="4">
                  <c:v>49.18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464.7</c:v>
                </c:pt>
                <c:pt idx="1">
                  <c:v>449.14</c:v>
                </c:pt>
                <c:pt idx="2">
                  <c:v>403.71</c:v>
                </c:pt>
                <c:pt idx="3">
                  <c:v>346.65</c:v>
                </c:pt>
                <c:pt idx="4">
                  <c:v>185.56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1436</c:v>
                </c:pt>
                <c:pt idx="1">
                  <c:v>1434.89</c:v>
                </c:pt>
                <c:pt idx="2">
                  <c:v>1298.9100000000001</c:v>
                </c:pt>
                <c:pt idx="3">
                  <c:v>1243.71</c:v>
                </c:pt>
                <c:pt idx="4">
                  <c:v>1194.1500000000001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102.3</c:v>
                </c:pt>
                <c:pt idx="1">
                  <c:v>102.7</c:v>
                </c:pt>
                <c:pt idx="2">
                  <c:v>97.97</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66.56</c:v>
                </c:pt>
                <c:pt idx="1">
                  <c:v>66.22</c:v>
                </c:pt>
                <c:pt idx="2">
                  <c:v>69.87</c:v>
                </c:pt>
                <c:pt idx="3">
                  <c:v>74.3</c:v>
                </c:pt>
                <c:pt idx="4">
                  <c:v>72.260000000000005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183.65</c:v>
                </c:pt>
                <c:pt idx="1">
                  <c:v>180.95</c:v>
                </c:pt>
                <c:pt idx="2">
                  <c:v>191.87</c:v>
                </c:pt>
                <c:pt idx="3">
                  <c:v>189.05</c:v>
                </c:pt>
                <c:pt idx="4">
                  <c:v>188.51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244.29</c:v>
                </c:pt>
                <c:pt idx="1">
                  <c:v>246.72</c:v>
                </c:pt>
                <c:pt idx="2">
                  <c:v>234.96</c:v>
                </c:pt>
                <c:pt idx="3">
                  <c:v>221.81</c:v>
                </c:pt>
                <c:pt idx="4">
                  <c:v>230.02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【101.92】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【88.06】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【54.23】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【1,209.40】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【74.48】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46" workbookViewId="0">
      <selection activeCell="BT88" sqref="BT88"/>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三重県　伊勢市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13</v>
      </c>
      <c r="J7" s="5"/>
      <c r="K7" s="5"/>
      <c r="L7" s="5"/>
      <c r="M7" s="5"/>
      <c r="N7" s="5"/>
      <c r="O7" s="5"/>
      <c r="P7" s="5" t="s">
        <v>5</v>
      </c>
      <c r="Q7" s="5"/>
      <c r="R7" s="5"/>
      <c r="S7" s="5"/>
      <c r="T7" s="5"/>
      <c r="U7" s="5"/>
      <c r="V7" s="5"/>
      <c r="W7" s="5" t="s">
        <v>16</v>
      </c>
      <c r="X7" s="5"/>
      <c r="Y7" s="5"/>
      <c r="Z7" s="5"/>
      <c r="AA7" s="5"/>
      <c r="AB7" s="5"/>
      <c r="AC7" s="5"/>
      <c r="AD7" s="5" t="s">
        <v>8</v>
      </c>
      <c r="AE7" s="5"/>
      <c r="AF7" s="5"/>
      <c r="AG7" s="5"/>
      <c r="AH7" s="5"/>
      <c r="AI7" s="5"/>
      <c r="AJ7" s="5"/>
      <c r="AK7" s="3"/>
      <c r="AL7" s="5" t="s">
        <v>18</v>
      </c>
      <c r="AM7" s="5"/>
      <c r="AN7" s="5"/>
      <c r="AO7" s="5"/>
      <c r="AP7" s="5"/>
      <c r="AQ7" s="5"/>
      <c r="AR7" s="5"/>
      <c r="AS7" s="5"/>
      <c r="AT7" s="5" t="s">
        <v>9</v>
      </c>
      <c r="AU7" s="5"/>
      <c r="AV7" s="5"/>
      <c r="AW7" s="5"/>
      <c r="AX7" s="5"/>
      <c r="AY7" s="5"/>
      <c r="AZ7" s="5"/>
      <c r="BA7" s="5"/>
      <c r="BB7" s="5" t="s">
        <v>19</v>
      </c>
      <c r="BC7" s="5"/>
      <c r="BD7" s="5"/>
      <c r="BE7" s="5"/>
      <c r="BF7" s="5"/>
      <c r="BG7" s="5"/>
      <c r="BH7" s="5"/>
      <c r="BI7" s="5"/>
      <c r="BJ7" s="3"/>
      <c r="BK7" s="3"/>
      <c r="BL7" s="27" t="s">
        <v>20</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1" t="str">
        <f>データ!$M$6</f>
        <v>非設置</v>
      </c>
      <c r="AE8" s="21"/>
      <c r="AF8" s="21"/>
      <c r="AG8" s="21"/>
      <c r="AH8" s="21"/>
      <c r="AI8" s="21"/>
      <c r="AJ8" s="21"/>
      <c r="AK8" s="3"/>
      <c r="AL8" s="22">
        <f>データ!S6</f>
        <v>126573</v>
      </c>
      <c r="AM8" s="22"/>
      <c r="AN8" s="22"/>
      <c r="AO8" s="22"/>
      <c r="AP8" s="22"/>
      <c r="AQ8" s="22"/>
      <c r="AR8" s="22"/>
      <c r="AS8" s="22"/>
      <c r="AT8" s="7">
        <f>データ!T6</f>
        <v>208.35</v>
      </c>
      <c r="AU8" s="7"/>
      <c r="AV8" s="7"/>
      <c r="AW8" s="7"/>
      <c r="AX8" s="7"/>
      <c r="AY8" s="7"/>
      <c r="AZ8" s="7"/>
      <c r="BA8" s="7"/>
      <c r="BB8" s="7">
        <f>データ!U6</f>
        <v>607.5</v>
      </c>
      <c r="BC8" s="7"/>
      <c r="BD8" s="7"/>
      <c r="BE8" s="7"/>
      <c r="BF8" s="7"/>
      <c r="BG8" s="7"/>
      <c r="BH8" s="7"/>
      <c r="BI8" s="7"/>
      <c r="BJ8" s="3"/>
      <c r="BK8" s="3"/>
      <c r="BL8" s="28" t="s">
        <v>15</v>
      </c>
      <c r="BM8" s="38"/>
      <c r="BN8" s="45" t="s">
        <v>22</v>
      </c>
      <c r="BO8" s="48"/>
      <c r="BP8" s="48"/>
      <c r="BQ8" s="48"/>
      <c r="BR8" s="48"/>
      <c r="BS8" s="48"/>
      <c r="BT8" s="48"/>
      <c r="BU8" s="48"/>
      <c r="BV8" s="48"/>
      <c r="BW8" s="48"/>
      <c r="BX8" s="48"/>
      <c r="BY8" s="52"/>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33</v>
      </c>
      <c r="AU9" s="5"/>
      <c r="AV9" s="5"/>
      <c r="AW9" s="5"/>
      <c r="AX9" s="5"/>
      <c r="AY9" s="5"/>
      <c r="AZ9" s="5"/>
      <c r="BA9" s="5"/>
      <c r="BB9" s="5" t="s">
        <v>34</v>
      </c>
      <c r="BC9" s="5"/>
      <c r="BD9" s="5"/>
      <c r="BE9" s="5"/>
      <c r="BF9" s="5"/>
      <c r="BG9" s="5"/>
      <c r="BH9" s="5"/>
      <c r="BI9" s="5"/>
      <c r="BJ9" s="3"/>
      <c r="BK9" s="3"/>
      <c r="BL9" s="29" t="s">
        <v>37</v>
      </c>
      <c r="BM9" s="39"/>
      <c r="BN9" s="46" t="s">
        <v>38</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68.45</v>
      </c>
      <c r="J10" s="7"/>
      <c r="K10" s="7"/>
      <c r="L10" s="7"/>
      <c r="M10" s="7"/>
      <c r="N10" s="7"/>
      <c r="O10" s="7"/>
      <c r="P10" s="7">
        <f>データ!P6</f>
        <v>3</v>
      </c>
      <c r="Q10" s="7"/>
      <c r="R10" s="7"/>
      <c r="S10" s="7"/>
      <c r="T10" s="7"/>
      <c r="U10" s="7"/>
      <c r="V10" s="7"/>
      <c r="W10" s="7">
        <f>データ!Q6</f>
        <v>100.62</v>
      </c>
      <c r="X10" s="7"/>
      <c r="Y10" s="7"/>
      <c r="Z10" s="7"/>
      <c r="AA10" s="7"/>
      <c r="AB10" s="7"/>
      <c r="AC10" s="7"/>
      <c r="AD10" s="22">
        <f>データ!R6</f>
        <v>2484</v>
      </c>
      <c r="AE10" s="22"/>
      <c r="AF10" s="22"/>
      <c r="AG10" s="22"/>
      <c r="AH10" s="22"/>
      <c r="AI10" s="22"/>
      <c r="AJ10" s="22"/>
      <c r="AK10" s="2"/>
      <c r="AL10" s="22">
        <f>データ!V6</f>
        <v>3782</v>
      </c>
      <c r="AM10" s="22"/>
      <c r="AN10" s="22"/>
      <c r="AO10" s="22"/>
      <c r="AP10" s="22"/>
      <c r="AQ10" s="22"/>
      <c r="AR10" s="22"/>
      <c r="AS10" s="22"/>
      <c r="AT10" s="7">
        <f>データ!W6</f>
        <v>1.59</v>
      </c>
      <c r="AU10" s="7"/>
      <c r="AV10" s="7"/>
      <c r="AW10" s="7"/>
      <c r="AX10" s="7"/>
      <c r="AY10" s="7"/>
      <c r="AZ10" s="7"/>
      <c r="BA10" s="7"/>
      <c r="BB10" s="7">
        <f>データ!X6</f>
        <v>2378.62</v>
      </c>
      <c r="BC10" s="7"/>
      <c r="BD10" s="7"/>
      <c r="BE10" s="7"/>
      <c r="BF10" s="7"/>
      <c r="BG10" s="7"/>
      <c r="BH10" s="7"/>
      <c r="BI10" s="7"/>
      <c r="BJ10" s="2"/>
      <c r="BK10" s="2"/>
      <c r="BL10" s="30" t="s">
        <v>40</v>
      </c>
      <c r="BM10" s="40"/>
      <c r="BN10" s="47" t="s">
        <v>32</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109</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43</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108</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73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45</v>
      </c>
    </row>
    <row r="84" spans="1:78" hidden="1">
      <c r="B84" s="12" t="s">
        <v>46</v>
      </c>
      <c r="C84" s="12"/>
      <c r="D84" s="12"/>
      <c r="E84" s="12" t="s">
        <v>47</v>
      </c>
      <c r="F84" s="12" t="s">
        <v>49</v>
      </c>
      <c r="G84" s="12" t="s">
        <v>50</v>
      </c>
      <c r="H84" s="12" t="s">
        <v>44</v>
      </c>
      <c r="I84" s="12" t="s">
        <v>12</v>
      </c>
      <c r="J84" s="12" t="s">
        <v>51</v>
      </c>
      <c r="K84" s="12" t="s">
        <v>52</v>
      </c>
      <c r="L84" s="12" t="s">
        <v>35</v>
      </c>
      <c r="M84" s="12" t="s">
        <v>39</v>
      </c>
      <c r="N84" s="12" t="s">
        <v>53</v>
      </c>
      <c r="O84" s="12" t="s">
        <v>55</v>
      </c>
    </row>
    <row r="85" spans="1:78" hidden="1">
      <c r="B85" s="12"/>
      <c r="C85" s="12"/>
      <c r="D85" s="12"/>
      <c r="E85" s="12" t="str">
        <f>データ!AI6</f>
        <v>【101.92】</v>
      </c>
      <c r="F85" s="12" t="str">
        <f>データ!AT6</f>
        <v>【88.06】</v>
      </c>
      <c r="G85" s="12" t="str">
        <f>データ!BE6</f>
        <v>【54.23】</v>
      </c>
      <c r="H85" s="12" t="str">
        <f>データ!BP6</f>
        <v>【1,209.40】</v>
      </c>
      <c r="I85" s="12" t="str">
        <f>データ!CA6</f>
        <v>【74.48】</v>
      </c>
      <c r="J85" s="12" t="str">
        <f>データ!CL6</f>
        <v>【219.46】</v>
      </c>
      <c r="K85" s="12" t="str">
        <f>データ!CW6</f>
        <v>【42.82】</v>
      </c>
      <c r="L85" s="12" t="str">
        <f>データ!DH6</f>
        <v>【83.36】</v>
      </c>
      <c r="M85" s="12" t="str">
        <f>データ!DS6</f>
        <v>【24.88】</v>
      </c>
      <c r="N85" s="12" t="str">
        <f>データ!ED6</f>
        <v>【0.01】</v>
      </c>
      <c r="O85" s="12" t="str">
        <f>データ!EO6</f>
        <v>【0.12】</v>
      </c>
    </row>
  </sheetData>
  <sheetProtection algorithmName="SHA-512" hashValue="3ZTvNdLk0e/uMoDw9/5Altsvo0xqTZZUmZvqEngG6NrrFNMY0wRmQX/cfq89UHqM9yKVn4R4r7BcSSMzv4TPvg==" saltValue="3y/gSED84wM439SEncQkv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0"/>
  <sheetViews>
    <sheetView showGridLines="0" workbookViewId="0"/>
  </sheetViews>
  <sheetFormatPr defaultRowHeight="13.5"/>
  <cols>
    <col min="2" max="144" width="11.875" customWidth="1"/>
  </cols>
  <sheetData>
    <row r="1" spans="1:148">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8">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21</v>
      </c>
      <c r="B3" s="62" t="s">
        <v>36</v>
      </c>
      <c r="C3" s="62" t="s">
        <v>60</v>
      </c>
      <c r="D3" s="62" t="s">
        <v>61</v>
      </c>
      <c r="E3" s="62" t="s">
        <v>7</v>
      </c>
      <c r="F3" s="62" t="s">
        <v>6</v>
      </c>
      <c r="G3" s="62" t="s">
        <v>27</v>
      </c>
      <c r="H3" s="68" t="s">
        <v>62</v>
      </c>
      <c r="I3" s="71"/>
      <c r="J3" s="71"/>
      <c r="K3" s="71"/>
      <c r="L3" s="71"/>
      <c r="M3" s="71"/>
      <c r="N3" s="71"/>
      <c r="O3" s="71"/>
      <c r="P3" s="71"/>
      <c r="Q3" s="71"/>
      <c r="R3" s="71"/>
      <c r="S3" s="71"/>
      <c r="T3" s="71"/>
      <c r="U3" s="71"/>
      <c r="V3" s="71"/>
      <c r="W3" s="71"/>
      <c r="X3" s="76"/>
      <c r="Y3" s="79" t="s">
        <v>56</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10</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8">
      <c r="A4" s="60" t="s">
        <v>63</v>
      </c>
      <c r="B4" s="63"/>
      <c r="C4" s="63"/>
      <c r="D4" s="63"/>
      <c r="E4" s="63"/>
      <c r="F4" s="63"/>
      <c r="G4" s="63"/>
      <c r="H4" s="69"/>
      <c r="I4" s="72"/>
      <c r="J4" s="72"/>
      <c r="K4" s="72"/>
      <c r="L4" s="72"/>
      <c r="M4" s="72"/>
      <c r="N4" s="72"/>
      <c r="O4" s="72"/>
      <c r="P4" s="72"/>
      <c r="Q4" s="72"/>
      <c r="R4" s="72"/>
      <c r="S4" s="72"/>
      <c r="T4" s="72"/>
      <c r="U4" s="72"/>
      <c r="V4" s="72"/>
      <c r="W4" s="72"/>
      <c r="X4" s="77"/>
      <c r="Y4" s="80" t="s">
        <v>54</v>
      </c>
      <c r="Z4" s="80"/>
      <c r="AA4" s="80"/>
      <c r="AB4" s="80"/>
      <c r="AC4" s="80"/>
      <c r="AD4" s="80"/>
      <c r="AE4" s="80"/>
      <c r="AF4" s="80"/>
      <c r="AG4" s="80"/>
      <c r="AH4" s="80"/>
      <c r="AI4" s="80"/>
      <c r="AJ4" s="80" t="s">
        <v>48</v>
      </c>
      <c r="AK4" s="80"/>
      <c r="AL4" s="80"/>
      <c r="AM4" s="80"/>
      <c r="AN4" s="80"/>
      <c r="AO4" s="80"/>
      <c r="AP4" s="80"/>
      <c r="AQ4" s="80"/>
      <c r="AR4" s="80"/>
      <c r="AS4" s="80"/>
      <c r="AT4" s="80"/>
      <c r="AU4" s="80" t="s">
        <v>30</v>
      </c>
      <c r="AV4" s="80"/>
      <c r="AW4" s="80"/>
      <c r="AX4" s="80"/>
      <c r="AY4" s="80"/>
      <c r="AZ4" s="80"/>
      <c r="BA4" s="80"/>
      <c r="BB4" s="80"/>
      <c r="BC4" s="80"/>
      <c r="BD4" s="80"/>
      <c r="BE4" s="80"/>
      <c r="BF4" s="80" t="s">
        <v>65</v>
      </c>
      <c r="BG4" s="80"/>
      <c r="BH4" s="80"/>
      <c r="BI4" s="80"/>
      <c r="BJ4" s="80"/>
      <c r="BK4" s="80"/>
      <c r="BL4" s="80"/>
      <c r="BM4" s="80"/>
      <c r="BN4" s="80"/>
      <c r="BO4" s="80"/>
      <c r="BP4" s="80"/>
      <c r="BQ4" s="80" t="s">
        <v>17</v>
      </c>
      <c r="BR4" s="80"/>
      <c r="BS4" s="80"/>
      <c r="BT4" s="80"/>
      <c r="BU4" s="80"/>
      <c r="BV4" s="80"/>
      <c r="BW4" s="80"/>
      <c r="BX4" s="80"/>
      <c r="BY4" s="80"/>
      <c r="BZ4" s="80"/>
      <c r="CA4" s="80"/>
      <c r="CB4" s="80" t="s">
        <v>64</v>
      </c>
      <c r="CC4" s="80"/>
      <c r="CD4" s="80"/>
      <c r="CE4" s="80"/>
      <c r="CF4" s="80"/>
      <c r="CG4" s="80"/>
      <c r="CH4" s="80"/>
      <c r="CI4" s="80"/>
      <c r="CJ4" s="80"/>
      <c r="CK4" s="80"/>
      <c r="CL4" s="80"/>
      <c r="CM4" s="80" t="s">
        <v>0</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8">
      <c r="A5" s="60" t="s">
        <v>70</v>
      </c>
      <c r="B5" s="64"/>
      <c r="C5" s="64"/>
      <c r="D5" s="64"/>
      <c r="E5" s="64"/>
      <c r="F5" s="64"/>
      <c r="G5" s="64"/>
      <c r="H5" s="70" t="s">
        <v>59</v>
      </c>
      <c r="I5" s="70" t="s">
        <v>71</v>
      </c>
      <c r="J5" s="70" t="s">
        <v>72</v>
      </c>
      <c r="K5" s="70" t="s">
        <v>74</v>
      </c>
      <c r="L5" s="70" t="s">
        <v>75</v>
      </c>
      <c r="M5" s="70" t="s">
        <v>8</v>
      </c>
      <c r="N5" s="70" t="s">
        <v>76</v>
      </c>
      <c r="O5" s="70" t="s">
        <v>77</v>
      </c>
      <c r="P5" s="70" t="s">
        <v>78</v>
      </c>
      <c r="Q5" s="70" t="s">
        <v>79</v>
      </c>
      <c r="R5" s="70" t="s">
        <v>80</v>
      </c>
      <c r="S5" s="70" t="s">
        <v>81</v>
      </c>
      <c r="T5" s="70" t="s">
        <v>82</v>
      </c>
      <c r="U5" s="70" t="s">
        <v>1</v>
      </c>
      <c r="V5" s="70" t="s">
        <v>3</v>
      </c>
      <c r="W5" s="70" t="s">
        <v>83</v>
      </c>
      <c r="X5" s="70" t="s">
        <v>84</v>
      </c>
      <c r="Y5" s="70" t="s">
        <v>85</v>
      </c>
      <c r="Z5" s="70" t="s">
        <v>86</v>
      </c>
      <c r="AA5" s="70" t="s">
        <v>87</v>
      </c>
      <c r="AB5" s="70" t="s">
        <v>88</v>
      </c>
      <c r="AC5" s="70" t="s">
        <v>89</v>
      </c>
      <c r="AD5" s="70" t="s">
        <v>90</v>
      </c>
      <c r="AE5" s="70" t="s">
        <v>92</v>
      </c>
      <c r="AF5" s="70" t="s">
        <v>93</v>
      </c>
      <c r="AG5" s="70" t="s">
        <v>94</v>
      </c>
      <c r="AH5" s="70" t="s">
        <v>95</v>
      </c>
      <c r="AI5" s="70" t="s">
        <v>46</v>
      </c>
      <c r="AJ5" s="70" t="s">
        <v>85</v>
      </c>
      <c r="AK5" s="70" t="s">
        <v>86</v>
      </c>
      <c r="AL5" s="70" t="s">
        <v>87</v>
      </c>
      <c r="AM5" s="70" t="s">
        <v>88</v>
      </c>
      <c r="AN5" s="70" t="s">
        <v>89</v>
      </c>
      <c r="AO5" s="70" t="s">
        <v>90</v>
      </c>
      <c r="AP5" s="70" t="s">
        <v>92</v>
      </c>
      <c r="AQ5" s="70" t="s">
        <v>93</v>
      </c>
      <c r="AR5" s="70" t="s">
        <v>94</v>
      </c>
      <c r="AS5" s="70" t="s">
        <v>95</v>
      </c>
      <c r="AT5" s="70" t="s">
        <v>91</v>
      </c>
      <c r="AU5" s="70" t="s">
        <v>85</v>
      </c>
      <c r="AV5" s="70" t="s">
        <v>86</v>
      </c>
      <c r="AW5" s="70" t="s">
        <v>87</v>
      </c>
      <c r="AX5" s="70" t="s">
        <v>88</v>
      </c>
      <c r="AY5" s="70" t="s">
        <v>89</v>
      </c>
      <c r="AZ5" s="70" t="s">
        <v>90</v>
      </c>
      <c r="BA5" s="70" t="s">
        <v>92</v>
      </c>
      <c r="BB5" s="70" t="s">
        <v>93</v>
      </c>
      <c r="BC5" s="70" t="s">
        <v>94</v>
      </c>
      <c r="BD5" s="70" t="s">
        <v>95</v>
      </c>
      <c r="BE5" s="70" t="s">
        <v>91</v>
      </c>
      <c r="BF5" s="70" t="s">
        <v>85</v>
      </c>
      <c r="BG5" s="70" t="s">
        <v>86</v>
      </c>
      <c r="BH5" s="70" t="s">
        <v>87</v>
      </c>
      <c r="BI5" s="70" t="s">
        <v>88</v>
      </c>
      <c r="BJ5" s="70" t="s">
        <v>89</v>
      </c>
      <c r="BK5" s="70" t="s">
        <v>90</v>
      </c>
      <c r="BL5" s="70" t="s">
        <v>92</v>
      </c>
      <c r="BM5" s="70" t="s">
        <v>93</v>
      </c>
      <c r="BN5" s="70" t="s">
        <v>94</v>
      </c>
      <c r="BO5" s="70" t="s">
        <v>95</v>
      </c>
      <c r="BP5" s="70" t="s">
        <v>91</v>
      </c>
      <c r="BQ5" s="70" t="s">
        <v>85</v>
      </c>
      <c r="BR5" s="70" t="s">
        <v>86</v>
      </c>
      <c r="BS5" s="70" t="s">
        <v>87</v>
      </c>
      <c r="BT5" s="70" t="s">
        <v>88</v>
      </c>
      <c r="BU5" s="70" t="s">
        <v>89</v>
      </c>
      <c r="BV5" s="70" t="s">
        <v>90</v>
      </c>
      <c r="BW5" s="70" t="s">
        <v>92</v>
      </c>
      <c r="BX5" s="70" t="s">
        <v>93</v>
      </c>
      <c r="BY5" s="70" t="s">
        <v>94</v>
      </c>
      <c r="BZ5" s="70" t="s">
        <v>95</v>
      </c>
      <c r="CA5" s="70" t="s">
        <v>91</v>
      </c>
      <c r="CB5" s="70" t="s">
        <v>85</v>
      </c>
      <c r="CC5" s="70" t="s">
        <v>86</v>
      </c>
      <c r="CD5" s="70" t="s">
        <v>87</v>
      </c>
      <c r="CE5" s="70" t="s">
        <v>88</v>
      </c>
      <c r="CF5" s="70" t="s">
        <v>89</v>
      </c>
      <c r="CG5" s="70" t="s">
        <v>90</v>
      </c>
      <c r="CH5" s="70" t="s">
        <v>92</v>
      </c>
      <c r="CI5" s="70" t="s">
        <v>93</v>
      </c>
      <c r="CJ5" s="70" t="s">
        <v>94</v>
      </c>
      <c r="CK5" s="70" t="s">
        <v>95</v>
      </c>
      <c r="CL5" s="70" t="s">
        <v>91</v>
      </c>
      <c r="CM5" s="70" t="s">
        <v>85</v>
      </c>
      <c r="CN5" s="70" t="s">
        <v>86</v>
      </c>
      <c r="CO5" s="70" t="s">
        <v>87</v>
      </c>
      <c r="CP5" s="70" t="s">
        <v>88</v>
      </c>
      <c r="CQ5" s="70" t="s">
        <v>89</v>
      </c>
      <c r="CR5" s="70" t="s">
        <v>90</v>
      </c>
      <c r="CS5" s="70" t="s">
        <v>92</v>
      </c>
      <c r="CT5" s="70" t="s">
        <v>93</v>
      </c>
      <c r="CU5" s="70" t="s">
        <v>94</v>
      </c>
      <c r="CV5" s="70" t="s">
        <v>95</v>
      </c>
      <c r="CW5" s="70" t="s">
        <v>91</v>
      </c>
      <c r="CX5" s="70" t="s">
        <v>85</v>
      </c>
      <c r="CY5" s="70" t="s">
        <v>86</v>
      </c>
      <c r="CZ5" s="70" t="s">
        <v>87</v>
      </c>
      <c r="DA5" s="70" t="s">
        <v>88</v>
      </c>
      <c r="DB5" s="70" t="s">
        <v>89</v>
      </c>
      <c r="DC5" s="70" t="s">
        <v>90</v>
      </c>
      <c r="DD5" s="70" t="s">
        <v>92</v>
      </c>
      <c r="DE5" s="70" t="s">
        <v>93</v>
      </c>
      <c r="DF5" s="70" t="s">
        <v>94</v>
      </c>
      <c r="DG5" s="70" t="s">
        <v>95</v>
      </c>
      <c r="DH5" s="70" t="s">
        <v>91</v>
      </c>
      <c r="DI5" s="70" t="s">
        <v>85</v>
      </c>
      <c r="DJ5" s="70" t="s">
        <v>86</v>
      </c>
      <c r="DK5" s="70" t="s">
        <v>87</v>
      </c>
      <c r="DL5" s="70" t="s">
        <v>88</v>
      </c>
      <c r="DM5" s="70" t="s">
        <v>89</v>
      </c>
      <c r="DN5" s="70" t="s">
        <v>90</v>
      </c>
      <c r="DO5" s="70" t="s">
        <v>92</v>
      </c>
      <c r="DP5" s="70" t="s">
        <v>93</v>
      </c>
      <c r="DQ5" s="70" t="s">
        <v>94</v>
      </c>
      <c r="DR5" s="70" t="s">
        <v>95</v>
      </c>
      <c r="DS5" s="70" t="s">
        <v>91</v>
      </c>
      <c r="DT5" s="70" t="s">
        <v>85</v>
      </c>
      <c r="DU5" s="70" t="s">
        <v>86</v>
      </c>
      <c r="DV5" s="70" t="s">
        <v>87</v>
      </c>
      <c r="DW5" s="70" t="s">
        <v>88</v>
      </c>
      <c r="DX5" s="70" t="s">
        <v>89</v>
      </c>
      <c r="DY5" s="70" t="s">
        <v>90</v>
      </c>
      <c r="DZ5" s="70" t="s">
        <v>92</v>
      </c>
      <c r="EA5" s="70" t="s">
        <v>93</v>
      </c>
      <c r="EB5" s="70" t="s">
        <v>94</v>
      </c>
      <c r="EC5" s="70" t="s">
        <v>95</v>
      </c>
      <c r="ED5" s="70" t="s">
        <v>91</v>
      </c>
      <c r="EE5" s="70" t="s">
        <v>85</v>
      </c>
      <c r="EF5" s="70" t="s">
        <v>86</v>
      </c>
      <c r="EG5" s="70" t="s">
        <v>87</v>
      </c>
      <c r="EH5" s="70" t="s">
        <v>88</v>
      </c>
      <c r="EI5" s="70" t="s">
        <v>89</v>
      </c>
      <c r="EJ5" s="70" t="s">
        <v>90</v>
      </c>
      <c r="EK5" s="70" t="s">
        <v>92</v>
      </c>
      <c r="EL5" s="70" t="s">
        <v>93</v>
      </c>
      <c r="EM5" s="70" t="s">
        <v>94</v>
      </c>
      <c r="EN5" s="70" t="s">
        <v>95</v>
      </c>
      <c r="EO5" s="70" t="s">
        <v>91</v>
      </c>
    </row>
    <row r="6" spans="1:148" s="59" customFormat="1">
      <c r="A6" s="60" t="s">
        <v>96</v>
      </c>
      <c r="B6" s="65">
        <f t="shared" ref="B6:X6" si="1">B7</f>
        <v>2018</v>
      </c>
      <c r="C6" s="65">
        <f t="shared" si="1"/>
        <v>242039</v>
      </c>
      <c r="D6" s="65">
        <f t="shared" si="1"/>
        <v>46</v>
      </c>
      <c r="E6" s="65">
        <f t="shared" si="1"/>
        <v>17</v>
      </c>
      <c r="F6" s="65">
        <f t="shared" si="1"/>
        <v>4</v>
      </c>
      <c r="G6" s="65">
        <f t="shared" si="1"/>
        <v>0</v>
      </c>
      <c r="H6" s="65" t="str">
        <f t="shared" si="1"/>
        <v>三重県　伊勢市</v>
      </c>
      <c r="I6" s="65" t="str">
        <f t="shared" si="1"/>
        <v>法適用</v>
      </c>
      <c r="J6" s="65" t="str">
        <f t="shared" si="1"/>
        <v>下水道事業</v>
      </c>
      <c r="K6" s="65" t="str">
        <f t="shared" si="1"/>
        <v>特定環境保全公共下水道</v>
      </c>
      <c r="L6" s="65" t="str">
        <f t="shared" si="1"/>
        <v>D2</v>
      </c>
      <c r="M6" s="65" t="str">
        <f t="shared" si="1"/>
        <v>非設置</v>
      </c>
      <c r="N6" s="73" t="str">
        <f t="shared" si="1"/>
        <v>-</v>
      </c>
      <c r="O6" s="73">
        <f t="shared" si="1"/>
        <v>68.45</v>
      </c>
      <c r="P6" s="73">
        <f t="shared" si="1"/>
        <v>3</v>
      </c>
      <c r="Q6" s="73">
        <f t="shared" si="1"/>
        <v>100.62</v>
      </c>
      <c r="R6" s="73">
        <f t="shared" si="1"/>
        <v>2484</v>
      </c>
      <c r="S6" s="73">
        <f t="shared" si="1"/>
        <v>126573</v>
      </c>
      <c r="T6" s="73">
        <f t="shared" si="1"/>
        <v>208.35</v>
      </c>
      <c r="U6" s="73">
        <f t="shared" si="1"/>
        <v>607.5</v>
      </c>
      <c r="V6" s="73">
        <f t="shared" si="1"/>
        <v>3782</v>
      </c>
      <c r="W6" s="73">
        <f t="shared" si="1"/>
        <v>1.59</v>
      </c>
      <c r="X6" s="73">
        <f t="shared" si="1"/>
        <v>2378.62</v>
      </c>
      <c r="Y6" s="81">
        <f t="shared" ref="Y6:AH6" si="2">IF(Y7="",NA(),Y7)</f>
        <v>113.17</v>
      </c>
      <c r="Z6" s="81">
        <f t="shared" si="2"/>
        <v>122.14</v>
      </c>
      <c r="AA6" s="81">
        <f t="shared" si="2"/>
        <v>118.58</v>
      </c>
      <c r="AB6" s="81">
        <f t="shared" si="2"/>
        <v>100.5</v>
      </c>
      <c r="AC6" s="81">
        <f t="shared" si="2"/>
        <v>131.53</v>
      </c>
      <c r="AD6" s="81">
        <f t="shared" si="2"/>
        <v>101.24</v>
      </c>
      <c r="AE6" s="81">
        <f t="shared" si="2"/>
        <v>100.94</v>
      </c>
      <c r="AF6" s="81">
        <f t="shared" si="2"/>
        <v>100.85</v>
      </c>
      <c r="AG6" s="81">
        <f t="shared" si="2"/>
        <v>102.13</v>
      </c>
      <c r="AH6" s="81">
        <f t="shared" si="2"/>
        <v>101.72</v>
      </c>
      <c r="AI6" s="73" t="str">
        <f>IF(AI7="","",IF(AI7="-","【-】","【"&amp;SUBSTITUTE(TEXT(AI7,"#,##0.00"),"-","△")&amp;"】"))</f>
        <v>【101.92】</v>
      </c>
      <c r="AJ6" s="73">
        <f t="shared" ref="AJ6:AS6" si="3">IF(AJ7="",NA(),AJ7)</f>
        <v>0</v>
      </c>
      <c r="AK6" s="73">
        <f t="shared" si="3"/>
        <v>0</v>
      </c>
      <c r="AL6" s="73">
        <f t="shared" si="3"/>
        <v>0</v>
      </c>
      <c r="AM6" s="73">
        <f t="shared" si="3"/>
        <v>0</v>
      </c>
      <c r="AN6" s="73">
        <f t="shared" si="3"/>
        <v>0</v>
      </c>
      <c r="AO6" s="81">
        <f t="shared" si="3"/>
        <v>184.13</v>
      </c>
      <c r="AP6" s="81">
        <f t="shared" si="3"/>
        <v>101.85</v>
      </c>
      <c r="AQ6" s="81">
        <f t="shared" si="3"/>
        <v>110.77</v>
      </c>
      <c r="AR6" s="81">
        <f t="shared" si="3"/>
        <v>109.51</v>
      </c>
      <c r="AS6" s="81">
        <f t="shared" si="3"/>
        <v>112.88</v>
      </c>
      <c r="AT6" s="73" t="str">
        <f>IF(AT7="","",IF(AT7="-","【-】","【"&amp;SUBSTITUTE(TEXT(AT7,"#,##0.00"),"-","△")&amp;"】"))</f>
        <v>【88.06】</v>
      </c>
      <c r="AU6" s="81">
        <f t="shared" ref="AU6:BD6" si="4">IF(AU7="",NA(),AU7)</f>
        <v>381.3</v>
      </c>
      <c r="AV6" s="81">
        <f t="shared" si="4"/>
        <v>262.13</v>
      </c>
      <c r="AW6" s="81">
        <f t="shared" si="4"/>
        <v>267.07</v>
      </c>
      <c r="AX6" s="81">
        <f t="shared" si="4"/>
        <v>236.3</v>
      </c>
      <c r="AY6" s="81">
        <f t="shared" si="4"/>
        <v>225.49</v>
      </c>
      <c r="AZ6" s="81">
        <f t="shared" si="4"/>
        <v>63.22</v>
      </c>
      <c r="BA6" s="81">
        <f t="shared" si="4"/>
        <v>49.07</v>
      </c>
      <c r="BB6" s="81">
        <f t="shared" si="4"/>
        <v>46.78</v>
      </c>
      <c r="BC6" s="81">
        <f t="shared" si="4"/>
        <v>47.44</v>
      </c>
      <c r="BD6" s="81">
        <f t="shared" si="4"/>
        <v>49.18</v>
      </c>
      <c r="BE6" s="73" t="str">
        <f>IF(BE7="","",IF(BE7="-","【-】","【"&amp;SUBSTITUTE(TEXT(BE7,"#,##0.00"),"-","△")&amp;"】"))</f>
        <v>【54.23】</v>
      </c>
      <c r="BF6" s="81">
        <f t="shared" ref="BF6:BO6" si="5">IF(BF7="",NA(),BF7)</f>
        <v>464.7</v>
      </c>
      <c r="BG6" s="81">
        <f t="shared" si="5"/>
        <v>449.14</v>
      </c>
      <c r="BH6" s="81">
        <f t="shared" si="5"/>
        <v>403.71</v>
      </c>
      <c r="BI6" s="81">
        <f t="shared" si="5"/>
        <v>346.65</v>
      </c>
      <c r="BJ6" s="81">
        <f t="shared" si="5"/>
        <v>185.56</v>
      </c>
      <c r="BK6" s="81">
        <f t="shared" si="5"/>
        <v>1436</v>
      </c>
      <c r="BL6" s="81">
        <f t="shared" si="5"/>
        <v>1434.89</v>
      </c>
      <c r="BM6" s="81">
        <f t="shared" si="5"/>
        <v>1298.9100000000001</v>
      </c>
      <c r="BN6" s="81">
        <f t="shared" si="5"/>
        <v>1243.71</v>
      </c>
      <c r="BO6" s="81">
        <f t="shared" si="5"/>
        <v>1194.1500000000001</v>
      </c>
      <c r="BP6" s="73" t="str">
        <f>IF(BP7="","",IF(BP7="-","【-】","【"&amp;SUBSTITUTE(TEXT(BP7,"#,##0.00"),"-","△")&amp;"】"))</f>
        <v>【1,209.40】</v>
      </c>
      <c r="BQ6" s="81">
        <f t="shared" ref="BQ6:BZ6" si="6">IF(BQ7="",NA(),BQ7)</f>
        <v>102.3</v>
      </c>
      <c r="BR6" s="81">
        <f t="shared" si="6"/>
        <v>102.7</v>
      </c>
      <c r="BS6" s="81">
        <f t="shared" si="6"/>
        <v>97.97</v>
      </c>
      <c r="BT6" s="81">
        <f t="shared" si="6"/>
        <v>100</v>
      </c>
      <c r="BU6" s="81">
        <f t="shared" si="6"/>
        <v>100</v>
      </c>
      <c r="BV6" s="81">
        <f t="shared" si="6"/>
        <v>66.56</v>
      </c>
      <c r="BW6" s="81">
        <f t="shared" si="6"/>
        <v>66.22</v>
      </c>
      <c r="BX6" s="81">
        <f t="shared" si="6"/>
        <v>69.87</v>
      </c>
      <c r="BY6" s="81">
        <f t="shared" si="6"/>
        <v>74.3</v>
      </c>
      <c r="BZ6" s="81">
        <f t="shared" si="6"/>
        <v>72.260000000000005</v>
      </c>
      <c r="CA6" s="73" t="str">
        <f>IF(CA7="","",IF(CA7="-","【-】","【"&amp;SUBSTITUTE(TEXT(CA7,"#,##0.00"),"-","△")&amp;"】"))</f>
        <v>【74.48】</v>
      </c>
      <c r="CB6" s="81">
        <f t="shared" ref="CB6:CK6" si="7">IF(CB7="",NA(),CB7)</f>
        <v>183.65</v>
      </c>
      <c r="CC6" s="81">
        <f t="shared" si="7"/>
        <v>180.95</v>
      </c>
      <c r="CD6" s="81">
        <f t="shared" si="7"/>
        <v>191.87</v>
      </c>
      <c r="CE6" s="81">
        <f t="shared" si="7"/>
        <v>189.05</v>
      </c>
      <c r="CF6" s="81">
        <f t="shared" si="7"/>
        <v>188.51</v>
      </c>
      <c r="CG6" s="81">
        <f t="shared" si="7"/>
        <v>244.29</v>
      </c>
      <c r="CH6" s="81">
        <f t="shared" si="7"/>
        <v>246.72</v>
      </c>
      <c r="CI6" s="81">
        <f t="shared" si="7"/>
        <v>234.96</v>
      </c>
      <c r="CJ6" s="81">
        <f t="shared" si="7"/>
        <v>221.81</v>
      </c>
      <c r="CK6" s="81">
        <f t="shared" si="7"/>
        <v>230.02</v>
      </c>
      <c r="CL6" s="73" t="str">
        <f>IF(CL7="","",IF(CL7="-","【-】","【"&amp;SUBSTITUTE(TEXT(CL7,"#,##0.00"),"-","△")&amp;"】"))</f>
        <v>【219.46】</v>
      </c>
      <c r="CM6" s="81">
        <f t="shared" ref="CM6:CV6" si="8">IF(CM7="",NA(),CM7)</f>
        <v>62.38</v>
      </c>
      <c r="CN6" s="81">
        <f t="shared" si="8"/>
        <v>60.41</v>
      </c>
      <c r="CO6" s="81">
        <f t="shared" si="8"/>
        <v>60.81</v>
      </c>
      <c r="CP6" s="81">
        <f t="shared" si="8"/>
        <v>62</v>
      </c>
      <c r="CQ6" s="81">
        <f t="shared" si="8"/>
        <v>59.84</v>
      </c>
      <c r="CR6" s="81">
        <f t="shared" si="8"/>
        <v>43.58</v>
      </c>
      <c r="CS6" s="81">
        <f t="shared" si="8"/>
        <v>41.35</v>
      </c>
      <c r="CT6" s="81">
        <f t="shared" si="8"/>
        <v>42.9</v>
      </c>
      <c r="CU6" s="81">
        <f t="shared" si="8"/>
        <v>43.36</v>
      </c>
      <c r="CV6" s="81">
        <f t="shared" si="8"/>
        <v>42.56</v>
      </c>
      <c r="CW6" s="73" t="str">
        <f>IF(CW7="","",IF(CW7="-","【-】","【"&amp;SUBSTITUTE(TEXT(CW7,"#,##0.00"),"-","△")&amp;"】"))</f>
        <v>【42.82】</v>
      </c>
      <c r="CX6" s="81">
        <f t="shared" ref="CX6:DG6" si="9">IF(CX7="",NA(),CX7)</f>
        <v>96.69</v>
      </c>
      <c r="CY6" s="81">
        <f t="shared" si="9"/>
        <v>95.02</v>
      </c>
      <c r="CZ6" s="81">
        <f t="shared" si="9"/>
        <v>93.88</v>
      </c>
      <c r="DA6" s="81">
        <f t="shared" si="9"/>
        <v>95.89</v>
      </c>
      <c r="DB6" s="81">
        <f t="shared" si="9"/>
        <v>96.27</v>
      </c>
      <c r="DC6" s="81">
        <f t="shared" si="9"/>
        <v>82.35</v>
      </c>
      <c r="DD6" s="81">
        <f t="shared" si="9"/>
        <v>82.9</v>
      </c>
      <c r="DE6" s="81">
        <f t="shared" si="9"/>
        <v>83.5</v>
      </c>
      <c r="DF6" s="81">
        <f t="shared" si="9"/>
        <v>83.06</v>
      </c>
      <c r="DG6" s="81">
        <f t="shared" si="9"/>
        <v>83.32</v>
      </c>
      <c r="DH6" s="73" t="str">
        <f>IF(DH7="","",IF(DH7="-","【-】","【"&amp;SUBSTITUTE(TEXT(DH7,"#,##0.00"),"-","△")&amp;"】"))</f>
        <v>【83.36】</v>
      </c>
      <c r="DI6" s="81">
        <f t="shared" ref="DI6:DR6" si="10">IF(DI7="",NA(),DI7)</f>
        <v>27.51</v>
      </c>
      <c r="DJ6" s="81">
        <f t="shared" si="10"/>
        <v>30.15</v>
      </c>
      <c r="DK6" s="81">
        <f t="shared" si="10"/>
        <v>32.74</v>
      </c>
      <c r="DL6" s="81">
        <f t="shared" si="10"/>
        <v>35.32</v>
      </c>
      <c r="DM6" s="81">
        <f t="shared" si="10"/>
        <v>37.75</v>
      </c>
      <c r="DN6" s="81">
        <f t="shared" si="10"/>
        <v>22.34</v>
      </c>
      <c r="DO6" s="81">
        <f t="shared" si="10"/>
        <v>22.79</v>
      </c>
      <c r="DP6" s="81">
        <f t="shared" si="10"/>
        <v>22.77</v>
      </c>
      <c r="DQ6" s="81">
        <f t="shared" si="10"/>
        <v>23.93</v>
      </c>
      <c r="DR6" s="81">
        <f t="shared" si="10"/>
        <v>24.68</v>
      </c>
      <c r="DS6" s="73" t="str">
        <f>IF(DS7="","",IF(DS7="-","【-】","【"&amp;SUBSTITUTE(TEXT(DS7,"#,##0.00"),"-","△")&amp;"】"))</f>
        <v>【24.88】</v>
      </c>
      <c r="DT6" s="73">
        <f t="shared" ref="DT6:EC6" si="11">IF(DT7="",NA(),DT7)</f>
        <v>0</v>
      </c>
      <c r="DU6" s="73">
        <f t="shared" si="11"/>
        <v>0</v>
      </c>
      <c r="DV6" s="73">
        <f t="shared" si="11"/>
        <v>0</v>
      </c>
      <c r="DW6" s="73">
        <f t="shared" si="11"/>
        <v>0</v>
      </c>
      <c r="DX6" s="73">
        <f t="shared" si="11"/>
        <v>0</v>
      </c>
      <c r="DY6" s="73">
        <f t="shared" si="11"/>
        <v>0</v>
      </c>
      <c r="DZ6" s="81">
        <f t="shared" si="11"/>
        <v>4.e-002</v>
      </c>
      <c r="EA6" s="73">
        <f t="shared" si="11"/>
        <v>0</v>
      </c>
      <c r="EB6" s="73">
        <f t="shared" si="11"/>
        <v>0</v>
      </c>
      <c r="EC6" s="81">
        <f t="shared" si="11"/>
        <v>1.e-002</v>
      </c>
      <c r="ED6" s="73" t="str">
        <f>IF(ED7="","",IF(ED7="-","【-】","【"&amp;SUBSTITUTE(TEXT(ED7,"#,##0.00"),"-","△")&amp;"】"))</f>
        <v>【0.01】</v>
      </c>
      <c r="EE6" s="73">
        <f t="shared" ref="EE6:EN6" si="12">IF(EE7="",NA(),EE7)</f>
        <v>0</v>
      </c>
      <c r="EF6" s="73">
        <f t="shared" si="12"/>
        <v>0</v>
      </c>
      <c r="EG6" s="73">
        <f t="shared" si="12"/>
        <v>0</v>
      </c>
      <c r="EH6" s="73">
        <f t="shared" si="12"/>
        <v>0</v>
      </c>
      <c r="EI6" s="73">
        <f t="shared" si="12"/>
        <v>0</v>
      </c>
      <c r="EJ6" s="81">
        <f t="shared" si="12"/>
        <v>4.e-002</v>
      </c>
      <c r="EK6" s="81">
        <f t="shared" si="12"/>
        <v>7.0000000000000007e-002</v>
      </c>
      <c r="EL6" s="81">
        <f t="shared" si="12"/>
        <v>9.e-002</v>
      </c>
      <c r="EM6" s="81">
        <f t="shared" si="12"/>
        <v>9.e-002</v>
      </c>
      <c r="EN6" s="81">
        <f t="shared" si="12"/>
        <v>0.13</v>
      </c>
      <c r="EO6" s="73" t="str">
        <f>IF(EO7="","",IF(EO7="-","【-】","【"&amp;SUBSTITUTE(TEXT(EO7,"#,##0.00"),"-","△")&amp;"】"))</f>
        <v>【0.12】</v>
      </c>
    </row>
    <row r="7" spans="1:148" s="59" customFormat="1">
      <c r="A7" s="60"/>
      <c r="B7" s="66">
        <v>2018</v>
      </c>
      <c r="C7" s="66">
        <v>242039</v>
      </c>
      <c r="D7" s="66">
        <v>46</v>
      </c>
      <c r="E7" s="66">
        <v>17</v>
      </c>
      <c r="F7" s="66">
        <v>4</v>
      </c>
      <c r="G7" s="66">
        <v>0</v>
      </c>
      <c r="H7" s="66" t="s">
        <v>97</v>
      </c>
      <c r="I7" s="66" t="s">
        <v>98</v>
      </c>
      <c r="J7" s="66" t="s">
        <v>99</v>
      </c>
      <c r="K7" s="66" t="s">
        <v>14</v>
      </c>
      <c r="L7" s="66" t="s">
        <v>100</v>
      </c>
      <c r="M7" s="66" t="s">
        <v>101</v>
      </c>
      <c r="N7" s="74" t="s">
        <v>102</v>
      </c>
      <c r="O7" s="74">
        <v>68.45</v>
      </c>
      <c r="P7" s="74">
        <v>3</v>
      </c>
      <c r="Q7" s="74">
        <v>100.62</v>
      </c>
      <c r="R7" s="74">
        <v>2484</v>
      </c>
      <c r="S7" s="74">
        <v>126573</v>
      </c>
      <c r="T7" s="74">
        <v>208.35</v>
      </c>
      <c r="U7" s="74">
        <v>607.5</v>
      </c>
      <c r="V7" s="74">
        <v>3782</v>
      </c>
      <c r="W7" s="74">
        <v>1.59</v>
      </c>
      <c r="X7" s="74">
        <v>2378.62</v>
      </c>
      <c r="Y7" s="74">
        <v>113.17</v>
      </c>
      <c r="Z7" s="74">
        <v>122.14</v>
      </c>
      <c r="AA7" s="74">
        <v>118.58</v>
      </c>
      <c r="AB7" s="74">
        <v>100.5</v>
      </c>
      <c r="AC7" s="74">
        <v>131.53</v>
      </c>
      <c r="AD7" s="74">
        <v>101.24</v>
      </c>
      <c r="AE7" s="74">
        <v>100.94</v>
      </c>
      <c r="AF7" s="74">
        <v>100.85</v>
      </c>
      <c r="AG7" s="74">
        <v>102.13</v>
      </c>
      <c r="AH7" s="74">
        <v>101.72</v>
      </c>
      <c r="AI7" s="74">
        <v>101.92</v>
      </c>
      <c r="AJ7" s="74">
        <v>0</v>
      </c>
      <c r="AK7" s="74">
        <v>0</v>
      </c>
      <c r="AL7" s="74">
        <v>0</v>
      </c>
      <c r="AM7" s="74">
        <v>0</v>
      </c>
      <c r="AN7" s="74">
        <v>0</v>
      </c>
      <c r="AO7" s="74">
        <v>184.13</v>
      </c>
      <c r="AP7" s="74">
        <v>101.85</v>
      </c>
      <c r="AQ7" s="74">
        <v>110.77</v>
      </c>
      <c r="AR7" s="74">
        <v>109.51</v>
      </c>
      <c r="AS7" s="74">
        <v>112.88</v>
      </c>
      <c r="AT7" s="74">
        <v>88.06</v>
      </c>
      <c r="AU7" s="74">
        <v>381.3</v>
      </c>
      <c r="AV7" s="74">
        <v>262.13</v>
      </c>
      <c r="AW7" s="74">
        <v>267.07</v>
      </c>
      <c r="AX7" s="74">
        <v>236.3</v>
      </c>
      <c r="AY7" s="74">
        <v>225.49</v>
      </c>
      <c r="AZ7" s="74">
        <v>63.22</v>
      </c>
      <c r="BA7" s="74">
        <v>49.07</v>
      </c>
      <c r="BB7" s="74">
        <v>46.78</v>
      </c>
      <c r="BC7" s="74">
        <v>47.44</v>
      </c>
      <c r="BD7" s="74">
        <v>49.18</v>
      </c>
      <c r="BE7" s="74">
        <v>54.23</v>
      </c>
      <c r="BF7" s="74">
        <v>464.7</v>
      </c>
      <c r="BG7" s="74">
        <v>449.14</v>
      </c>
      <c r="BH7" s="74">
        <v>403.71</v>
      </c>
      <c r="BI7" s="74">
        <v>346.65</v>
      </c>
      <c r="BJ7" s="74">
        <v>185.56</v>
      </c>
      <c r="BK7" s="74">
        <v>1436</v>
      </c>
      <c r="BL7" s="74">
        <v>1434.89</v>
      </c>
      <c r="BM7" s="74">
        <v>1298.9100000000001</v>
      </c>
      <c r="BN7" s="74">
        <v>1243.71</v>
      </c>
      <c r="BO7" s="74">
        <v>1194.1500000000001</v>
      </c>
      <c r="BP7" s="74">
        <v>1209.4000000000001</v>
      </c>
      <c r="BQ7" s="74">
        <v>102.3</v>
      </c>
      <c r="BR7" s="74">
        <v>102.7</v>
      </c>
      <c r="BS7" s="74">
        <v>97.97</v>
      </c>
      <c r="BT7" s="74">
        <v>100</v>
      </c>
      <c r="BU7" s="74">
        <v>100</v>
      </c>
      <c r="BV7" s="74">
        <v>66.56</v>
      </c>
      <c r="BW7" s="74">
        <v>66.22</v>
      </c>
      <c r="BX7" s="74">
        <v>69.87</v>
      </c>
      <c r="BY7" s="74">
        <v>74.3</v>
      </c>
      <c r="BZ7" s="74">
        <v>72.260000000000005</v>
      </c>
      <c r="CA7" s="74">
        <v>74.48</v>
      </c>
      <c r="CB7" s="74">
        <v>183.65</v>
      </c>
      <c r="CC7" s="74">
        <v>180.95</v>
      </c>
      <c r="CD7" s="74">
        <v>191.87</v>
      </c>
      <c r="CE7" s="74">
        <v>189.05</v>
      </c>
      <c r="CF7" s="74">
        <v>188.51</v>
      </c>
      <c r="CG7" s="74">
        <v>244.29</v>
      </c>
      <c r="CH7" s="74">
        <v>246.72</v>
      </c>
      <c r="CI7" s="74">
        <v>234.96</v>
      </c>
      <c r="CJ7" s="74">
        <v>221.81</v>
      </c>
      <c r="CK7" s="74">
        <v>230.02</v>
      </c>
      <c r="CL7" s="74">
        <v>219.46</v>
      </c>
      <c r="CM7" s="74">
        <v>62.38</v>
      </c>
      <c r="CN7" s="74">
        <v>60.41</v>
      </c>
      <c r="CO7" s="74">
        <v>60.81</v>
      </c>
      <c r="CP7" s="74">
        <v>62</v>
      </c>
      <c r="CQ7" s="74">
        <v>59.84</v>
      </c>
      <c r="CR7" s="74">
        <v>43.58</v>
      </c>
      <c r="CS7" s="74">
        <v>41.35</v>
      </c>
      <c r="CT7" s="74">
        <v>42.9</v>
      </c>
      <c r="CU7" s="74">
        <v>43.36</v>
      </c>
      <c r="CV7" s="74">
        <v>42.56</v>
      </c>
      <c r="CW7" s="74">
        <v>42.82</v>
      </c>
      <c r="CX7" s="74">
        <v>96.69</v>
      </c>
      <c r="CY7" s="74">
        <v>95.02</v>
      </c>
      <c r="CZ7" s="74">
        <v>93.88</v>
      </c>
      <c r="DA7" s="74">
        <v>95.89</v>
      </c>
      <c r="DB7" s="74">
        <v>96.27</v>
      </c>
      <c r="DC7" s="74">
        <v>82.35</v>
      </c>
      <c r="DD7" s="74">
        <v>82.9</v>
      </c>
      <c r="DE7" s="74">
        <v>83.5</v>
      </c>
      <c r="DF7" s="74">
        <v>83.06</v>
      </c>
      <c r="DG7" s="74">
        <v>83.32</v>
      </c>
      <c r="DH7" s="74">
        <v>83.36</v>
      </c>
      <c r="DI7" s="74">
        <v>27.51</v>
      </c>
      <c r="DJ7" s="74">
        <v>30.15</v>
      </c>
      <c r="DK7" s="74">
        <v>32.74</v>
      </c>
      <c r="DL7" s="74">
        <v>35.32</v>
      </c>
      <c r="DM7" s="74">
        <v>37.75</v>
      </c>
      <c r="DN7" s="74">
        <v>22.34</v>
      </c>
      <c r="DO7" s="74">
        <v>22.79</v>
      </c>
      <c r="DP7" s="74">
        <v>22.77</v>
      </c>
      <c r="DQ7" s="74">
        <v>23.93</v>
      </c>
      <c r="DR7" s="74">
        <v>24.68</v>
      </c>
      <c r="DS7" s="74">
        <v>24.88</v>
      </c>
      <c r="DT7" s="74">
        <v>0</v>
      </c>
      <c r="DU7" s="74">
        <v>0</v>
      </c>
      <c r="DV7" s="74">
        <v>0</v>
      </c>
      <c r="DW7" s="74">
        <v>0</v>
      </c>
      <c r="DX7" s="74">
        <v>0</v>
      </c>
      <c r="DY7" s="74">
        <v>0</v>
      </c>
      <c r="DZ7" s="74">
        <v>4.e-002</v>
      </c>
      <c r="EA7" s="74">
        <v>0</v>
      </c>
      <c r="EB7" s="74">
        <v>0</v>
      </c>
      <c r="EC7" s="74">
        <v>1.e-002</v>
      </c>
      <c r="ED7" s="74">
        <v>1.e-002</v>
      </c>
      <c r="EE7" s="74">
        <v>0</v>
      </c>
      <c r="EF7" s="74">
        <v>0</v>
      </c>
      <c r="EG7" s="74">
        <v>0</v>
      </c>
      <c r="EH7" s="74">
        <v>0</v>
      </c>
      <c r="EI7" s="74">
        <v>0</v>
      </c>
      <c r="EJ7" s="74">
        <v>4.e-002</v>
      </c>
      <c r="EK7" s="74">
        <v>7.0000000000000007e-002</v>
      </c>
      <c r="EL7" s="74">
        <v>9.e-002</v>
      </c>
      <c r="EM7" s="74">
        <v>9.e-002</v>
      </c>
      <c r="EN7" s="74">
        <v>0.13</v>
      </c>
      <c r="EO7" s="74">
        <v>0.12</v>
      </c>
    </row>
    <row r="8" spans="1:148">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row>
    <row r="9" spans="1:148">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8">
      <c r="A10" s="61" t="s">
        <v>36</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辻村 貴文</cp:lastModifiedBy>
  <dcterms:created xsi:type="dcterms:W3CDTF">2019-12-05T04:50:21Z</dcterms:created>
  <dcterms:modified xsi:type="dcterms:W3CDTF">2020-01-30T07:53:51Z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2020-01-30T07:53:51Z</vt:filetime>
  </property>
</Properties>
</file>