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Gd/Jw3PG8AXhsrBj/c15WD4uP+PZIWowiE4X3CCHPWAyMnvROQ9tNd1QlHVVZG2FLZdoaIXGaK6nZQr42Idw==" workbookSaltValue="ljNg9OVrqGN5ZYSY/TqtH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<sst xmlns="http://schemas.openxmlformats.org/spreadsheetml/2006/main" xmlns:r="http://schemas.openxmlformats.org/officeDocument/2006/relationships" count="110" uniqueCount="110">
  <si>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</si>
  <si>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</si>
  <si>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</si>
  <si>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</si>
  <si>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</si>
  <si>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</si>
  <si>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</si>
  <si>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</si>
  <si>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</si>
  <si>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</si>
  <si>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</si>
  <si>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</si>
  <si>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</si>
  <si>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</si>
  <si>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</si>
  <si>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</si>
  <si>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</si>
  <si>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</si>
  <si>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</si>
  <si>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</si>
  <si>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</si>
  <si>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</si>
  <si>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</si>
  <si>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</si>
  <si>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</si>
  <si>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</si>
  <si>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</si>
  <si>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</si>
  <si>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</si>
  <si>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</si>
  <si>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</si>
  <si>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</si>
  <si>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</si>
  <si>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</si>
  <si>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</si>
  <si>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</si>
  <si>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</si>
  <si>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</si>
  <si>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</si>
  <si>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</si>
  <si>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</si>
  <si>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</si>
  <si>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</si>
  <si>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</si>
  <si>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</si>
  <si>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</si>
  <si>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</si>
  <si>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</si>
  <si>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</si>
  <si>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</si>
  <si>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</si>
  <si>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</si>
  <si>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</si>
  <si>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</si>
  <si>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</si>
  <si>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</si>
  <si>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</si>
  <si>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</si>
  <si>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</si>
  <si>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</si>
  <si>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</si>
  <si>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</si>
  <si>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</si>
  <si>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</si>
  <si>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</si>
  <si>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</si>
  <si>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</si>
  <si>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</si>
  <si>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</si>
  <si>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</si>
  <si>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</si>
  <si>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</si>
  <si>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</si>
  <si>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</si>
  <si>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</si>
  <si>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</si>
  <si>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</si>
  <si>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</si>
  <si>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</si>
  <si>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</si>
  <si>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</si>
  <si>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</si>
  <si>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</si>
  <si>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</si>
  <si>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</si>
  <si>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</si>
  <si>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</si>
  <si>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</si>
  <si>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</si>
  <si>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</si>
  <si>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</si>
  <si>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</si>
  <si>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</si>
  <si>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</si>
  <si>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</si>
  <si>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</si>
  <si>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三重県　伊勢市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</si>
  <si>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</si>
  <si>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</si>
  <si>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</si>
  <si>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</si>
  <si>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</si>
  <si>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</si>
  <si>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</si>
  <si>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</si>
  <si>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</si>
  <si>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</si>
  <si>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有形固定資産のうち償却対象資産の減価償却がどの程度進んでいるかを表し資産の老朽化度合を示す①有形固定資産減価償却率は類似団体平均値よりも高くなっているが、22.75％であるため老朽化については問題ないと言える。また、法定耐用年数を経過した管渠はないため、②管渠老朽化率及び③管渠改善率についても0％である。</t>
  </si>
  <si>
    <t>　経営の健全性においては、①経営収支比率が単年度の収支が黒字であることを示す100％を超え、かつ、②累積欠損金が発生していないことを示す0％であることから健全であると言える。また、⑤経費回収率も100％に近づき、使用料で回収すべき経費をほぼ使用料で賄えていると言える。
　また、１年以内に支払うべき債務に対して支払うことができる現金等がある状況を示す③流動比率は100％を超えており、短期的な債務の支払に問題はない。料金収入に対する企業債残高の割合を表す④企業債残高対事業規模比率も全国平均値を下回っていることから健全な財政状態であることがわかる。
　処理区域内人口のうち、実際に下水道に接続している人口の割合を表した⑧水洗化率は類似団体よりも低いが、有収水量１㎥あたりの汚水処理に要した費用⑥汚水処理原価も類似団体より低い状態にあり良好な経営状態である。
　なお、平成25年度中に流域下水道に接続替えにより汚水処理施設を廃止し、経費の削減を図ったため、⑦施設利用率は0％である。</t>
  </si>
  <si>
    <t>　当市の下水道事業の経営状況は、現在、比較的健全かつ効率的に運営していると言えるが、今後も供用区域においては適正な維持管理に努め、水洗化率の向上を図り使用料収入の確保と処理費用の削減に努める必要がある。
　一方で、流域関連公共下水道の供用区域の拡大を進めるため、経営戦略の投資計画に基づき、下水道未普及対策事業など合理的な設備投資の実施に努める必要がある。また、災害に強いライフラインの整備として、勢田川流域等浸水対策実行計画に基づく浸水対策に取り組むとともに、長期的な視点で下水道施設全体を対象とした耐震対策や老朽化した施設の強化・更新を進める下水道ストックマネジメント計画の策定に着手している。
　さらに、令和元年度には全体計画の見直しに着手し、経営基盤の強化と財政マネジメントの向上に取り組んでいく。</t>
    <rPh sb="103" eb="105">
      <t>イッポウ</t>
    </rPh>
    <rPh sb="125" eb="126">
      <t>スス</t>
    </rPh>
    <rPh sb="222" eb="223">
      <t>ト</t>
    </rPh>
    <rPh sb="224" eb="225">
      <t>ク</t>
    </rPh>
    <rPh sb="246" eb="248">
      <t>タイショウ</t>
    </rPh>
    <rPh sb="289" eb="291">
      <t>サクテイ</t>
    </rPh>
    <rPh sb="292" eb="294">
      <t>チャクシュ</t>
    </rPh>
    <rPh sb="321" eb="323">
      <t>チャクシュ</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</si>
</sst>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formatCode="#,##0.00;&quot;△&quot;#,##0.00;&quot;-&quot;">
                  <c:v>2.e-002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0.38</c:v>
                </c:pt>
                <c:pt idx="2">
                  <c:v>1.e-002</c:v>
                </c:pt>
                <c:pt idx="3">
                  <c:v>0.11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62.23</c:v>
                </c:pt>
                <c:pt idx="1">
                  <c:v>60</c:v>
                </c:pt>
                <c:pt idx="2">
                  <c:v>61.03</c:v>
                </c:pt>
                <c:pt idx="3">
                  <c:v>59.55</c:v>
                </c:pt>
                <c:pt idx="4">
                  <c:v>59.19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76.39</c:v>
                </c:pt>
                <c:pt idx="1">
                  <c:v>77.17</c:v>
                </c:pt>
                <c:pt idx="2">
                  <c:v>79.62</c:v>
                </c:pt>
                <c:pt idx="3">
                  <c:v>80.63</c:v>
                </c:pt>
                <c:pt idx="4">
                  <c:v>80.739999999999995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86.56</c:v>
                </c:pt>
                <c:pt idx="1">
                  <c:v>86.78</c:v>
                </c:pt>
                <c:pt idx="2">
                  <c:v>86.83</c:v>
                </c:pt>
                <c:pt idx="3">
                  <c:v>87.14</c:v>
                </c:pt>
                <c:pt idx="4">
                  <c:v>86.66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109.17</c:v>
                </c:pt>
                <c:pt idx="1">
                  <c:v>102.27</c:v>
                </c:pt>
                <c:pt idx="2">
                  <c:v>109.3</c:v>
                </c:pt>
                <c:pt idx="3">
                  <c:v>108.39</c:v>
                </c:pt>
                <c:pt idx="4">
                  <c:v>103.73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106.59</c:v>
                </c:pt>
                <c:pt idx="1">
                  <c:v>107.4</c:v>
                </c:pt>
                <c:pt idx="2">
                  <c:v>105.73</c:v>
                </c:pt>
                <c:pt idx="3">
                  <c:v>108.38</c:v>
                </c:pt>
                <c:pt idx="4">
                  <c:v>108.43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18.07</c:v>
                </c:pt>
                <c:pt idx="1">
                  <c:v>19.32</c:v>
                </c:pt>
                <c:pt idx="2">
                  <c:v>20.25</c:v>
                </c:pt>
                <c:pt idx="3">
                  <c:v>21.41</c:v>
                </c:pt>
                <c:pt idx="4">
                  <c:v>22.75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15.82</c:v>
                </c:pt>
                <c:pt idx="1">
                  <c:v>18.29</c:v>
                </c:pt>
                <c:pt idx="2">
                  <c:v>14.26</c:v>
                </c:pt>
                <c:pt idx="3">
                  <c:v>15.21</c:v>
                </c:pt>
                <c:pt idx="4">
                  <c:v>17.350000000000001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1.e-002</c:v>
                </c:pt>
                <c:pt idx="2">
                  <c:v>1.e-002</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23.51</c:v>
                </c:pt>
                <c:pt idx="1">
                  <c:v>18.920000000000002</c:v>
                </c:pt>
                <c:pt idx="2">
                  <c:v>14.68</c:v>
                </c:pt>
                <c:pt idx="3">
                  <c:v>12.78</c:v>
                </c:pt>
                <c:pt idx="4">
                  <c:v>12.89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141.94999999999999</c:v>
                </c:pt>
                <c:pt idx="1">
                  <c:v>142.66999999999999</c:v>
                </c:pt>
                <c:pt idx="2">
                  <c:v>133.97</c:v>
                </c:pt>
                <c:pt idx="3">
                  <c:v>123.52</c:v>
                </c:pt>
                <c:pt idx="4">
                  <c:v>104.63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57.3</c:v>
                </c:pt>
                <c:pt idx="1">
                  <c:v>57.35</c:v>
                </c:pt>
                <c:pt idx="2">
                  <c:v>50.78</c:v>
                </c:pt>
                <c:pt idx="3">
                  <c:v>57.48</c:v>
                </c:pt>
                <c:pt idx="4">
                  <c:v>54.32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1425.86</c:v>
                </c:pt>
                <c:pt idx="1">
                  <c:v>1071.56</c:v>
                </c:pt>
                <c:pt idx="2">
                  <c:v>1037.46</c:v>
                </c:pt>
                <c:pt idx="3">
                  <c:v>481.15</c:v>
                </c:pt>
                <c:pt idx="4">
                  <c:v>479.14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1010.51</c:v>
                </c:pt>
                <c:pt idx="1">
                  <c:v>1031.56</c:v>
                </c:pt>
                <c:pt idx="2">
                  <c:v>1053.93</c:v>
                </c:pt>
                <c:pt idx="3">
                  <c:v>1046.25</c:v>
                </c:pt>
                <c:pt idx="4">
                  <c:v>1000.94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67.75</c:v>
                </c:pt>
                <c:pt idx="1">
                  <c:v>71.900000000000006</c:v>
                </c:pt>
                <c:pt idx="2">
                  <c:v>80.349999999999994</c:v>
                </c:pt>
                <c:pt idx="3">
                  <c:v>99.63</c:v>
                </c:pt>
                <c:pt idx="4">
                  <c:v>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83</c:v>
                </c:pt>
                <c:pt idx="1">
                  <c:v>84.32</c:v>
                </c:pt>
                <c:pt idx="2">
                  <c:v>85.23</c:v>
                </c:pt>
                <c:pt idx="3">
                  <c:v>88.37</c:v>
                </c:pt>
                <c:pt idx="4">
                  <c:v>93.77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223.31</c:v>
                </c:pt>
                <c:pt idx="1">
                  <c:v>208.97</c:v>
                </c:pt>
                <c:pt idx="2">
                  <c:v>186.57</c:v>
                </c:pt>
                <c:pt idx="3">
                  <c:v>150.43</c:v>
                </c:pt>
                <c:pt idx="4">
                  <c:v>150.05000000000001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193.74</c:v>
                </c:pt>
                <c:pt idx="1">
                  <c:v>188.12</c:v>
                </c:pt>
                <c:pt idx="2">
                  <c:v>185.7</c:v>
                </c:pt>
                <c:pt idx="3">
                  <c:v>178.11</c:v>
                </c:pt>
                <c:pt idx="4">
                  <c:v>165.57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3"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三重県　伊勢市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1" t="str">
        <f>データ!$M$6</f>
        <v>非設置</v>
      </c>
      <c r="AE8" s="21"/>
      <c r="AF8" s="21"/>
      <c r="AG8" s="21"/>
      <c r="AH8" s="21"/>
      <c r="AI8" s="21"/>
      <c r="AJ8" s="21"/>
      <c r="AK8" s="3"/>
      <c r="AL8" s="22">
        <f>データ!S6</f>
        <v>126573</v>
      </c>
      <c r="AM8" s="22"/>
      <c r="AN8" s="22"/>
      <c r="AO8" s="22"/>
      <c r="AP8" s="22"/>
      <c r="AQ8" s="22"/>
      <c r="AR8" s="22"/>
      <c r="AS8" s="22"/>
      <c r="AT8" s="7">
        <f>データ!T6</f>
        <v>208.35</v>
      </c>
      <c r="AU8" s="7"/>
      <c r="AV8" s="7"/>
      <c r="AW8" s="7"/>
      <c r="AX8" s="7"/>
      <c r="AY8" s="7"/>
      <c r="AZ8" s="7"/>
      <c r="BA8" s="7"/>
      <c r="BB8" s="7">
        <f>データ!U6</f>
        <v>607.5</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50.9</v>
      </c>
      <c r="J10" s="7"/>
      <c r="K10" s="7"/>
      <c r="L10" s="7"/>
      <c r="M10" s="7"/>
      <c r="N10" s="7"/>
      <c r="O10" s="7"/>
      <c r="P10" s="7">
        <f>データ!P6</f>
        <v>50.72</v>
      </c>
      <c r="Q10" s="7"/>
      <c r="R10" s="7"/>
      <c r="S10" s="7"/>
      <c r="T10" s="7"/>
      <c r="U10" s="7"/>
      <c r="V10" s="7"/>
      <c r="W10" s="7">
        <f>データ!Q6</f>
        <v>99.92</v>
      </c>
      <c r="X10" s="7"/>
      <c r="Y10" s="7"/>
      <c r="Z10" s="7"/>
      <c r="AA10" s="7"/>
      <c r="AB10" s="7"/>
      <c r="AC10" s="7"/>
      <c r="AD10" s="22">
        <f>データ!R6</f>
        <v>2484</v>
      </c>
      <c r="AE10" s="22"/>
      <c r="AF10" s="22"/>
      <c r="AG10" s="22"/>
      <c r="AH10" s="22"/>
      <c r="AI10" s="22"/>
      <c r="AJ10" s="22"/>
      <c r="AK10" s="2"/>
      <c r="AL10" s="22">
        <f>データ!V6</f>
        <v>63939</v>
      </c>
      <c r="AM10" s="22"/>
      <c r="AN10" s="22"/>
      <c r="AO10" s="22"/>
      <c r="AP10" s="22"/>
      <c r="AQ10" s="22"/>
      <c r="AR10" s="22"/>
      <c r="AS10" s="22"/>
      <c r="AT10" s="7">
        <f>データ!W6</f>
        <v>16.22</v>
      </c>
      <c r="AU10" s="7"/>
      <c r="AV10" s="7"/>
      <c r="AW10" s="7"/>
      <c r="AX10" s="7"/>
      <c r="AY10" s="7"/>
      <c r="AZ10" s="7"/>
      <c r="BA10" s="7"/>
      <c r="BB10" s="7">
        <f>データ!X6</f>
        <v>3941.99</v>
      </c>
      <c r="BC10" s="7"/>
      <c r="BD10" s="7"/>
      <c r="BE10" s="7"/>
      <c r="BF10" s="7"/>
      <c r="BG10" s="7"/>
      <c r="BH10" s="7"/>
      <c r="BI10" s="7"/>
      <c r="BJ10" s="2"/>
      <c r="BK10" s="2"/>
      <c r="BL10" s="30" t="s">
        <v>39</v>
      </c>
      <c r="BM10" s="40"/>
      <c r="BN10" s="47" t="s">
        <v>30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107</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77tTl8wOrum/xOWLAp1vYhI8LtryXyVMXE3Idsqc20TPguFhuQbWAFISOTFWKNIQMDrzNWD2GU0oZGlcth7qxA==" saltValue="zEtIXVLNluBMJHUQiAZsx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33</v>
      </c>
      <c r="C3" s="62" t="s">
        <v>59</v>
      </c>
      <c r="D3" s="62" t="s">
        <v>60</v>
      </c>
      <c r="E3" s="62" t="s">
        <v>5</v>
      </c>
      <c r="F3" s="62" t="s">
        <v>4</v>
      </c>
      <c r="G3" s="62" t="s">
        <v>25</v>
      </c>
      <c r="H3" s="68" t="s">
        <v>61</v>
      </c>
      <c r="I3" s="71"/>
      <c r="J3" s="71"/>
      <c r="K3" s="71"/>
      <c r="L3" s="71"/>
      <c r="M3" s="71"/>
      <c r="N3" s="71"/>
      <c r="O3" s="71"/>
      <c r="P3" s="71"/>
      <c r="Q3" s="71"/>
      <c r="R3" s="71"/>
      <c r="S3" s="71"/>
      <c r="T3" s="71"/>
      <c r="U3" s="71"/>
      <c r="V3" s="71"/>
      <c r="W3" s="71"/>
      <c r="X3" s="76"/>
      <c r="Y3" s="79" t="s">
        <v>54</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62</v>
      </c>
      <c r="B4" s="63"/>
      <c r="C4" s="63"/>
      <c r="D4" s="63"/>
      <c r="E4" s="63"/>
      <c r="F4" s="63"/>
      <c r="G4" s="63"/>
      <c r="H4" s="69"/>
      <c r="I4" s="72"/>
      <c r="J4" s="72"/>
      <c r="K4" s="72"/>
      <c r="L4" s="72"/>
      <c r="M4" s="72"/>
      <c r="N4" s="72"/>
      <c r="O4" s="72"/>
      <c r="P4" s="72"/>
      <c r="Q4" s="72"/>
      <c r="R4" s="72"/>
      <c r="S4" s="72"/>
      <c r="T4" s="72"/>
      <c r="U4" s="72"/>
      <c r="V4" s="72"/>
      <c r="W4" s="72"/>
      <c r="X4" s="77"/>
      <c r="Y4" s="80" t="s">
        <v>52</v>
      </c>
      <c r="Z4" s="80"/>
      <c r="AA4" s="80"/>
      <c r="AB4" s="80"/>
      <c r="AC4" s="80"/>
      <c r="AD4" s="80"/>
      <c r="AE4" s="80"/>
      <c r="AF4" s="80"/>
      <c r="AG4" s="80"/>
      <c r="AH4" s="80"/>
      <c r="AI4" s="80"/>
      <c r="AJ4" s="80" t="s">
        <v>46</v>
      </c>
      <c r="AK4" s="80"/>
      <c r="AL4" s="80"/>
      <c r="AM4" s="80"/>
      <c r="AN4" s="80"/>
      <c r="AO4" s="80"/>
      <c r="AP4" s="80"/>
      <c r="AQ4" s="80"/>
      <c r="AR4" s="80"/>
      <c r="AS4" s="80"/>
      <c r="AT4" s="80"/>
      <c r="AU4" s="80" t="s">
        <v>28</v>
      </c>
      <c r="AV4" s="80"/>
      <c r="AW4" s="80"/>
      <c r="AX4" s="80"/>
      <c r="AY4" s="80"/>
      <c r="AZ4" s="80"/>
      <c r="BA4" s="80"/>
      <c r="BB4" s="80"/>
      <c r="BC4" s="80"/>
      <c r="BD4" s="80"/>
      <c r="BE4" s="80"/>
      <c r="BF4" s="80" t="s">
        <v>64</v>
      </c>
      <c r="BG4" s="80"/>
      <c r="BH4" s="80"/>
      <c r="BI4" s="80"/>
      <c r="BJ4" s="80"/>
      <c r="BK4" s="80"/>
      <c r="BL4" s="80"/>
      <c r="BM4" s="80"/>
      <c r="BN4" s="80"/>
      <c r="BO4" s="80"/>
      <c r="BP4" s="80"/>
      <c r="BQ4" s="80" t="s">
        <v>15</v>
      </c>
      <c r="BR4" s="80"/>
      <c r="BS4" s="80"/>
      <c r="BT4" s="80"/>
      <c r="BU4" s="80"/>
      <c r="BV4" s="80"/>
      <c r="BW4" s="80"/>
      <c r="BX4" s="80"/>
      <c r="BY4" s="80"/>
      <c r="BZ4" s="80"/>
      <c r="CA4" s="80"/>
      <c r="CB4" s="80" t="s">
        <v>63</v>
      </c>
      <c r="CC4" s="80"/>
      <c r="CD4" s="80"/>
      <c r="CE4" s="80"/>
      <c r="CF4" s="80"/>
      <c r="CG4" s="80"/>
      <c r="CH4" s="80"/>
      <c r="CI4" s="80"/>
      <c r="CJ4" s="80"/>
      <c r="CK4" s="80"/>
      <c r="CL4" s="80"/>
      <c r="CM4" s="80" t="s">
        <v>1</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8">
      <c r="A5" s="60" t="s">
        <v>69</v>
      </c>
      <c r="B5" s="64"/>
      <c r="C5" s="64"/>
      <c r="D5" s="64"/>
      <c r="E5" s="64"/>
      <c r="F5" s="64"/>
      <c r="G5" s="64"/>
      <c r="H5" s="70" t="s">
        <v>58</v>
      </c>
      <c r="I5" s="70" t="s">
        <v>70</v>
      </c>
      <c r="J5" s="70" t="s">
        <v>71</v>
      </c>
      <c r="K5" s="70" t="s">
        <v>72</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45</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8" s="59" customFormat="1">
      <c r="A6" s="60" t="s">
        <v>95</v>
      </c>
      <c r="B6" s="65">
        <f t="shared" ref="B6:X6" si="1">B7</f>
        <v>2018</v>
      </c>
      <c r="C6" s="65">
        <f t="shared" si="1"/>
        <v>242039</v>
      </c>
      <c r="D6" s="65">
        <f t="shared" si="1"/>
        <v>46</v>
      </c>
      <c r="E6" s="65">
        <f t="shared" si="1"/>
        <v>17</v>
      </c>
      <c r="F6" s="65">
        <f t="shared" si="1"/>
        <v>1</v>
      </c>
      <c r="G6" s="65">
        <f t="shared" si="1"/>
        <v>0</v>
      </c>
      <c r="H6" s="65" t="str">
        <f t="shared" si="1"/>
        <v>三重県　伊勢市</v>
      </c>
      <c r="I6" s="65" t="str">
        <f t="shared" si="1"/>
        <v>法適用</v>
      </c>
      <c r="J6" s="65" t="str">
        <f t="shared" si="1"/>
        <v>下水道事業</v>
      </c>
      <c r="K6" s="65" t="str">
        <f t="shared" si="1"/>
        <v>公共下水道</v>
      </c>
      <c r="L6" s="65" t="str">
        <f t="shared" si="1"/>
        <v>Bd2</v>
      </c>
      <c r="M6" s="65" t="str">
        <f t="shared" si="1"/>
        <v>非設置</v>
      </c>
      <c r="N6" s="73" t="str">
        <f t="shared" si="1"/>
        <v>-</v>
      </c>
      <c r="O6" s="73">
        <f t="shared" si="1"/>
        <v>50.9</v>
      </c>
      <c r="P6" s="73">
        <f t="shared" si="1"/>
        <v>50.72</v>
      </c>
      <c r="Q6" s="73">
        <f t="shared" si="1"/>
        <v>99.92</v>
      </c>
      <c r="R6" s="73">
        <f t="shared" si="1"/>
        <v>2484</v>
      </c>
      <c r="S6" s="73">
        <f t="shared" si="1"/>
        <v>126573</v>
      </c>
      <c r="T6" s="73">
        <f t="shared" si="1"/>
        <v>208.35</v>
      </c>
      <c r="U6" s="73">
        <f t="shared" si="1"/>
        <v>607.5</v>
      </c>
      <c r="V6" s="73">
        <f t="shared" si="1"/>
        <v>63939</v>
      </c>
      <c r="W6" s="73">
        <f t="shared" si="1"/>
        <v>16.22</v>
      </c>
      <c r="X6" s="73">
        <f t="shared" si="1"/>
        <v>3941.99</v>
      </c>
      <c r="Y6" s="81">
        <f t="shared" ref="Y6:AH6" si="2">IF(Y7="",NA(),Y7)</f>
        <v>109.17</v>
      </c>
      <c r="Z6" s="81">
        <f t="shared" si="2"/>
        <v>102.27</v>
      </c>
      <c r="AA6" s="81">
        <f t="shared" si="2"/>
        <v>109.3</v>
      </c>
      <c r="AB6" s="81">
        <f t="shared" si="2"/>
        <v>108.39</v>
      </c>
      <c r="AC6" s="81">
        <f t="shared" si="2"/>
        <v>103.73</v>
      </c>
      <c r="AD6" s="81">
        <f t="shared" si="2"/>
        <v>106.59</v>
      </c>
      <c r="AE6" s="81">
        <f t="shared" si="2"/>
        <v>107.4</v>
      </c>
      <c r="AF6" s="81">
        <f t="shared" si="2"/>
        <v>105.73</v>
      </c>
      <c r="AG6" s="81">
        <f t="shared" si="2"/>
        <v>108.38</v>
      </c>
      <c r="AH6" s="81">
        <f t="shared" si="2"/>
        <v>108.43</v>
      </c>
      <c r="AI6" s="73" t="str">
        <f>IF(AI7="","",IF(AI7="-","【-】","【"&amp;SUBSTITUTE(TEXT(AI7,"#,##0.00"),"-","△")&amp;"】"))</f>
        <v>【108.69】</v>
      </c>
      <c r="AJ6" s="73">
        <f t="shared" ref="AJ6:AS6" si="3">IF(AJ7="",NA(),AJ7)</f>
        <v>0</v>
      </c>
      <c r="AK6" s="73">
        <f t="shared" si="3"/>
        <v>0</v>
      </c>
      <c r="AL6" s="73">
        <f t="shared" si="3"/>
        <v>0</v>
      </c>
      <c r="AM6" s="73">
        <f t="shared" si="3"/>
        <v>0</v>
      </c>
      <c r="AN6" s="73">
        <f t="shared" si="3"/>
        <v>0</v>
      </c>
      <c r="AO6" s="81">
        <f t="shared" si="3"/>
        <v>23.51</v>
      </c>
      <c r="AP6" s="81">
        <f t="shared" si="3"/>
        <v>18.920000000000002</v>
      </c>
      <c r="AQ6" s="81">
        <f t="shared" si="3"/>
        <v>14.68</v>
      </c>
      <c r="AR6" s="81">
        <f t="shared" si="3"/>
        <v>12.78</v>
      </c>
      <c r="AS6" s="81">
        <f t="shared" si="3"/>
        <v>12.89</v>
      </c>
      <c r="AT6" s="73" t="str">
        <f>IF(AT7="","",IF(AT7="-","【-】","【"&amp;SUBSTITUTE(TEXT(AT7,"#,##0.00"),"-","△")&amp;"】"))</f>
        <v>【3.28】</v>
      </c>
      <c r="AU6" s="81">
        <f t="shared" ref="AU6:BD6" si="4">IF(AU7="",NA(),AU7)</f>
        <v>141.94999999999999</v>
      </c>
      <c r="AV6" s="81">
        <f t="shared" si="4"/>
        <v>142.66999999999999</v>
      </c>
      <c r="AW6" s="81">
        <f t="shared" si="4"/>
        <v>133.97</v>
      </c>
      <c r="AX6" s="81">
        <f t="shared" si="4"/>
        <v>123.52</v>
      </c>
      <c r="AY6" s="81">
        <f t="shared" si="4"/>
        <v>104.63</v>
      </c>
      <c r="AZ6" s="81">
        <f t="shared" si="4"/>
        <v>57.3</v>
      </c>
      <c r="BA6" s="81">
        <f t="shared" si="4"/>
        <v>57.35</v>
      </c>
      <c r="BB6" s="81">
        <f t="shared" si="4"/>
        <v>50.78</v>
      </c>
      <c r="BC6" s="81">
        <f t="shared" si="4"/>
        <v>57.48</v>
      </c>
      <c r="BD6" s="81">
        <f t="shared" si="4"/>
        <v>54.32</v>
      </c>
      <c r="BE6" s="73" t="str">
        <f>IF(BE7="","",IF(BE7="-","【-】","【"&amp;SUBSTITUTE(TEXT(BE7,"#,##0.00"),"-","△")&amp;"】"))</f>
        <v>【69.49】</v>
      </c>
      <c r="BF6" s="81">
        <f t="shared" ref="BF6:BO6" si="5">IF(BF7="",NA(),BF7)</f>
        <v>1425.86</v>
      </c>
      <c r="BG6" s="81">
        <f t="shared" si="5"/>
        <v>1071.56</v>
      </c>
      <c r="BH6" s="81">
        <f t="shared" si="5"/>
        <v>1037.46</v>
      </c>
      <c r="BI6" s="81">
        <f t="shared" si="5"/>
        <v>481.15</v>
      </c>
      <c r="BJ6" s="81">
        <f t="shared" si="5"/>
        <v>479.14</v>
      </c>
      <c r="BK6" s="81">
        <f t="shared" si="5"/>
        <v>1010.51</v>
      </c>
      <c r="BL6" s="81">
        <f t="shared" si="5"/>
        <v>1031.56</v>
      </c>
      <c r="BM6" s="81">
        <f t="shared" si="5"/>
        <v>1053.93</v>
      </c>
      <c r="BN6" s="81">
        <f t="shared" si="5"/>
        <v>1046.25</v>
      </c>
      <c r="BO6" s="81">
        <f t="shared" si="5"/>
        <v>1000.94</v>
      </c>
      <c r="BP6" s="73" t="str">
        <f>IF(BP7="","",IF(BP7="-","【-】","【"&amp;SUBSTITUTE(TEXT(BP7,"#,##0.00"),"-","△")&amp;"】"))</f>
        <v>【682.78】</v>
      </c>
      <c r="BQ6" s="81">
        <f t="shared" ref="BQ6:BZ6" si="6">IF(BQ7="",NA(),BQ7)</f>
        <v>67.75</v>
      </c>
      <c r="BR6" s="81">
        <f t="shared" si="6"/>
        <v>71.900000000000006</v>
      </c>
      <c r="BS6" s="81">
        <f t="shared" si="6"/>
        <v>80.349999999999994</v>
      </c>
      <c r="BT6" s="81">
        <f t="shared" si="6"/>
        <v>99.63</v>
      </c>
      <c r="BU6" s="81">
        <f t="shared" si="6"/>
        <v>99.94</v>
      </c>
      <c r="BV6" s="81">
        <f t="shared" si="6"/>
        <v>83</v>
      </c>
      <c r="BW6" s="81">
        <f t="shared" si="6"/>
        <v>84.32</v>
      </c>
      <c r="BX6" s="81">
        <f t="shared" si="6"/>
        <v>85.23</v>
      </c>
      <c r="BY6" s="81">
        <f t="shared" si="6"/>
        <v>88.37</v>
      </c>
      <c r="BZ6" s="81">
        <f t="shared" si="6"/>
        <v>93.77</v>
      </c>
      <c r="CA6" s="73" t="str">
        <f>IF(CA7="","",IF(CA7="-","【-】","【"&amp;SUBSTITUTE(TEXT(CA7,"#,##0.00"),"-","△")&amp;"】"))</f>
        <v>【100.91】</v>
      </c>
      <c r="CB6" s="81">
        <f t="shared" ref="CB6:CK6" si="7">IF(CB7="",NA(),CB7)</f>
        <v>223.31</v>
      </c>
      <c r="CC6" s="81">
        <f t="shared" si="7"/>
        <v>208.97</v>
      </c>
      <c r="CD6" s="81">
        <f t="shared" si="7"/>
        <v>186.57</v>
      </c>
      <c r="CE6" s="81">
        <f t="shared" si="7"/>
        <v>150.43</v>
      </c>
      <c r="CF6" s="81">
        <f t="shared" si="7"/>
        <v>150.05000000000001</v>
      </c>
      <c r="CG6" s="81">
        <f t="shared" si="7"/>
        <v>193.74</v>
      </c>
      <c r="CH6" s="81">
        <f t="shared" si="7"/>
        <v>188.12</v>
      </c>
      <c r="CI6" s="81">
        <f t="shared" si="7"/>
        <v>185.7</v>
      </c>
      <c r="CJ6" s="81">
        <f t="shared" si="7"/>
        <v>178.11</v>
      </c>
      <c r="CK6" s="81">
        <f t="shared" si="7"/>
        <v>165.57</v>
      </c>
      <c r="CL6" s="73" t="str">
        <f>IF(CL7="","",IF(CL7="-","【-】","【"&amp;SUBSTITUTE(TEXT(CL7,"#,##0.00"),"-","△")&amp;"】"))</f>
        <v>【136.86】</v>
      </c>
      <c r="CM6" s="81" t="str">
        <f t="shared" ref="CM6:CV6" si="8">IF(CM7="",NA(),CM7)</f>
        <v>-</v>
      </c>
      <c r="CN6" s="81" t="str">
        <f t="shared" si="8"/>
        <v>-</v>
      </c>
      <c r="CO6" s="81" t="str">
        <f t="shared" si="8"/>
        <v>-</v>
      </c>
      <c r="CP6" s="81" t="str">
        <f t="shared" si="8"/>
        <v>-</v>
      </c>
      <c r="CQ6" s="81" t="str">
        <f t="shared" si="8"/>
        <v>-</v>
      </c>
      <c r="CR6" s="81">
        <f t="shared" si="8"/>
        <v>62.23</v>
      </c>
      <c r="CS6" s="81">
        <f t="shared" si="8"/>
        <v>60</v>
      </c>
      <c r="CT6" s="81">
        <f t="shared" si="8"/>
        <v>61.03</v>
      </c>
      <c r="CU6" s="81">
        <f t="shared" si="8"/>
        <v>59.55</v>
      </c>
      <c r="CV6" s="81">
        <f t="shared" si="8"/>
        <v>59.19</v>
      </c>
      <c r="CW6" s="73" t="str">
        <f>IF(CW7="","",IF(CW7="-","【-】","【"&amp;SUBSTITUTE(TEXT(CW7,"#,##0.00"),"-","△")&amp;"】"))</f>
        <v>【58.98】</v>
      </c>
      <c r="CX6" s="81">
        <f t="shared" ref="CX6:DG6" si="9">IF(CX7="",NA(),CX7)</f>
        <v>76.39</v>
      </c>
      <c r="CY6" s="81">
        <f t="shared" si="9"/>
        <v>77.17</v>
      </c>
      <c r="CZ6" s="81">
        <f t="shared" si="9"/>
        <v>79.62</v>
      </c>
      <c r="DA6" s="81">
        <f t="shared" si="9"/>
        <v>80.63</v>
      </c>
      <c r="DB6" s="81">
        <f t="shared" si="9"/>
        <v>80.739999999999995</v>
      </c>
      <c r="DC6" s="81">
        <f t="shared" si="9"/>
        <v>86.56</v>
      </c>
      <c r="DD6" s="81">
        <f t="shared" si="9"/>
        <v>86.78</v>
      </c>
      <c r="DE6" s="81">
        <f t="shared" si="9"/>
        <v>86.83</v>
      </c>
      <c r="DF6" s="81">
        <f t="shared" si="9"/>
        <v>87.14</v>
      </c>
      <c r="DG6" s="81">
        <f t="shared" si="9"/>
        <v>86.66</v>
      </c>
      <c r="DH6" s="73" t="str">
        <f>IF(DH7="","",IF(DH7="-","【-】","【"&amp;SUBSTITUTE(TEXT(DH7,"#,##0.00"),"-","△")&amp;"】"))</f>
        <v>【95.20】</v>
      </c>
      <c r="DI6" s="81">
        <f t="shared" ref="DI6:DR6" si="10">IF(DI7="",NA(),DI7)</f>
        <v>18.07</v>
      </c>
      <c r="DJ6" s="81">
        <f t="shared" si="10"/>
        <v>19.32</v>
      </c>
      <c r="DK6" s="81">
        <f t="shared" si="10"/>
        <v>20.25</v>
      </c>
      <c r="DL6" s="81">
        <f t="shared" si="10"/>
        <v>21.41</v>
      </c>
      <c r="DM6" s="81">
        <f t="shared" si="10"/>
        <v>22.75</v>
      </c>
      <c r="DN6" s="81">
        <f t="shared" si="10"/>
        <v>15.82</v>
      </c>
      <c r="DO6" s="81">
        <f t="shared" si="10"/>
        <v>18.29</v>
      </c>
      <c r="DP6" s="81">
        <f t="shared" si="10"/>
        <v>14.26</v>
      </c>
      <c r="DQ6" s="81">
        <f t="shared" si="10"/>
        <v>15.21</v>
      </c>
      <c r="DR6" s="81">
        <f t="shared" si="10"/>
        <v>17.350000000000001</v>
      </c>
      <c r="DS6" s="73" t="str">
        <f>IF(DS7="","",IF(DS7="-","【-】","【"&amp;SUBSTITUTE(TEXT(DS7,"#,##0.00"),"-","△")&amp;"】"))</f>
        <v>【38.60】</v>
      </c>
      <c r="DT6" s="73">
        <f t="shared" ref="DT6:EC6" si="11">IF(DT7="",NA(),DT7)</f>
        <v>0</v>
      </c>
      <c r="DU6" s="73">
        <f t="shared" si="11"/>
        <v>0</v>
      </c>
      <c r="DV6" s="73">
        <f t="shared" si="11"/>
        <v>0</v>
      </c>
      <c r="DW6" s="73">
        <f t="shared" si="11"/>
        <v>0</v>
      </c>
      <c r="DX6" s="73">
        <f t="shared" si="11"/>
        <v>0</v>
      </c>
      <c r="DY6" s="81">
        <f t="shared" si="11"/>
        <v>1.e-002</v>
      </c>
      <c r="DZ6" s="81">
        <f t="shared" si="11"/>
        <v>1.e-002</v>
      </c>
      <c r="EA6" s="81">
        <f t="shared" si="11"/>
        <v>1.e-002</v>
      </c>
      <c r="EB6" s="81">
        <f t="shared" si="11"/>
        <v>1.e-002</v>
      </c>
      <c r="EC6" s="81">
        <f t="shared" si="11"/>
        <v>1.e-002</v>
      </c>
      <c r="ED6" s="73" t="str">
        <f>IF(ED7="","",IF(ED7="-","【-】","【"&amp;SUBSTITUTE(TEXT(ED7,"#,##0.00"),"-","△")&amp;"】"))</f>
        <v>【5.64】</v>
      </c>
      <c r="EE6" s="73">
        <f t="shared" ref="EE6:EN6" si="12">IF(EE7="",NA(),EE7)</f>
        <v>0</v>
      </c>
      <c r="EF6" s="81">
        <f t="shared" si="12"/>
        <v>2.e-002</v>
      </c>
      <c r="EG6" s="73">
        <f t="shared" si="12"/>
        <v>0</v>
      </c>
      <c r="EH6" s="73">
        <f t="shared" si="12"/>
        <v>0</v>
      </c>
      <c r="EI6" s="73">
        <f t="shared" si="12"/>
        <v>0</v>
      </c>
      <c r="EJ6" s="81">
        <f t="shared" si="12"/>
        <v>4.e-002</v>
      </c>
      <c r="EK6" s="81">
        <f t="shared" si="12"/>
        <v>0.38</v>
      </c>
      <c r="EL6" s="81">
        <f t="shared" si="12"/>
        <v>1.e-002</v>
      </c>
      <c r="EM6" s="81">
        <f t="shared" si="12"/>
        <v>0.11</v>
      </c>
      <c r="EN6" s="81">
        <f t="shared" si="12"/>
        <v>9.e-002</v>
      </c>
      <c r="EO6" s="73" t="str">
        <f>IF(EO7="","",IF(EO7="-","【-】","【"&amp;SUBSTITUTE(TEXT(EO7,"#,##0.00"),"-","△")&amp;"】"))</f>
        <v>【0.23】</v>
      </c>
    </row>
    <row r="7" spans="1:148" s="59" customFormat="1">
      <c r="A7" s="60"/>
      <c r="B7" s="66">
        <v>2018</v>
      </c>
      <c r="C7" s="66">
        <v>242039</v>
      </c>
      <c r="D7" s="66">
        <v>46</v>
      </c>
      <c r="E7" s="66">
        <v>17</v>
      </c>
      <c r="F7" s="66">
        <v>1</v>
      </c>
      <c r="G7" s="66">
        <v>0</v>
      </c>
      <c r="H7" s="66" t="s">
        <v>96</v>
      </c>
      <c r="I7" s="66" t="s">
        <v>97</v>
      </c>
      <c r="J7" s="66" t="s">
        <v>98</v>
      </c>
      <c r="K7" s="66" t="s">
        <v>99</v>
      </c>
      <c r="L7" s="66" t="s">
        <v>73</v>
      </c>
      <c r="M7" s="66" t="s">
        <v>100</v>
      </c>
      <c r="N7" s="74" t="s">
        <v>101</v>
      </c>
      <c r="O7" s="74">
        <v>50.9</v>
      </c>
      <c r="P7" s="74">
        <v>50.72</v>
      </c>
      <c r="Q7" s="74">
        <v>99.92</v>
      </c>
      <c r="R7" s="74">
        <v>2484</v>
      </c>
      <c r="S7" s="74">
        <v>126573</v>
      </c>
      <c r="T7" s="74">
        <v>208.35</v>
      </c>
      <c r="U7" s="74">
        <v>607.5</v>
      </c>
      <c r="V7" s="74">
        <v>63939</v>
      </c>
      <c r="W7" s="74">
        <v>16.22</v>
      </c>
      <c r="X7" s="74">
        <v>3941.99</v>
      </c>
      <c r="Y7" s="74">
        <v>109.17</v>
      </c>
      <c r="Z7" s="74">
        <v>102.27</v>
      </c>
      <c r="AA7" s="74">
        <v>109.3</v>
      </c>
      <c r="AB7" s="74">
        <v>108.39</v>
      </c>
      <c r="AC7" s="74">
        <v>103.73</v>
      </c>
      <c r="AD7" s="74">
        <v>106.59</v>
      </c>
      <c r="AE7" s="74">
        <v>107.4</v>
      </c>
      <c r="AF7" s="74">
        <v>105.73</v>
      </c>
      <c r="AG7" s="74">
        <v>108.38</v>
      </c>
      <c r="AH7" s="74">
        <v>108.43</v>
      </c>
      <c r="AI7" s="74">
        <v>108.69</v>
      </c>
      <c r="AJ7" s="74">
        <v>0</v>
      </c>
      <c r="AK7" s="74">
        <v>0</v>
      </c>
      <c r="AL7" s="74">
        <v>0</v>
      </c>
      <c r="AM7" s="74">
        <v>0</v>
      </c>
      <c r="AN7" s="74">
        <v>0</v>
      </c>
      <c r="AO7" s="74">
        <v>23.51</v>
      </c>
      <c r="AP7" s="74">
        <v>18.920000000000002</v>
      </c>
      <c r="AQ7" s="74">
        <v>14.68</v>
      </c>
      <c r="AR7" s="74">
        <v>12.78</v>
      </c>
      <c r="AS7" s="74">
        <v>12.89</v>
      </c>
      <c r="AT7" s="74">
        <v>3.28</v>
      </c>
      <c r="AU7" s="74">
        <v>141.94999999999999</v>
      </c>
      <c r="AV7" s="74">
        <v>142.66999999999999</v>
      </c>
      <c r="AW7" s="74">
        <v>133.97</v>
      </c>
      <c r="AX7" s="74">
        <v>123.52</v>
      </c>
      <c r="AY7" s="74">
        <v>104.63</v>
      </c>
      <c r="AZ7" s="74">
        <v>57.3</v>
      </c>
      <c r="BA7" s="74">
        <v>57.35</v>
      </c>
      <c r="BB7" s="74">
        <v>50.78</v>
      </c>
      <c r="BC7" s="74">
        <v>57.48</v>
      </c>
      <c r="BD7" s="74">
        <v>54.32</v>
      </c>
      <c r="BE7" s="74">
        <v>69.489999999999995</v>
      </c>
      <c r="BF7" s="74">
        <v>1425.86</v>
      </c>
      <c r="BG7" s="74">
        <v>1071.56</v>
      </c>
      <c r="BH7" s="74">
        <v>1037.46</v>
      </c>
      <c r="BI7" s="74">
        <v>481.15</v>
      </c>
      <c r="BJ7" s="74">
        <v>479.14</v>
      </c>
      <c r="BK7" s="74">
        <v>1010.51</v>
      </c>
      <c r="BL7" s="74">
        <v>1031.56</v>
      </c>
      <c r="BM7" s="74">
        <v>1053.93</v>
      </c>
      <c r="BN7" s="74">
        <v>1046.25</v>
      </c>
      <c r="BO7" s="74">
        <v>1000.94</v>
      </c>
      <c r="BP7" s="74">
        <v>682.78</v>
      </c>
      <c r="BQ7" s="74">
        <v>67.75</v>
      </c>
      <c r="BR7" s="74">
        <v>71.900000000000006</v>
      </c>
      <c r="BS7" s="74">
        <v>80.349999999999994</v>
      </c>
      <c r="BT7" s="74">
        <v>99.63</v>
      </c>
      <c r="BU7" s="74">
        <v>99.94</v>
      </c>
      <c r="BV7" s="74">
        <v>83</v>
      </c>
      <c r="BW7" s="74">
        <v>84.32</v>
      </c>
      <c r="BX7" s="74">
        <v>85.23</v>
      </c>
      <c r="BY7" s="74">
        <v>88.37</v>
      </c>
      <c r="BZ7" s="74">
        <v>93.77</v>
      </c>
      <c r="CA7" s="74">
        <v>100.91</v>
      </c>
      <c r="CB7" s="74">
        <v>223.31</v>
      </c>
      <c r="CC7" s="74">
        <v>208.97</v>
      </c>
      <c r="CD7" s="74">
        <v>186.57</v>
      </c>
      <c r="CE7" s="74">
        <v>150.43</v>
      </c>
      <c r="CF7" s="74">
        <v>150.05000000000001</v>
      </c>
      <c r="CG7" s="74">
        <v>193.74</v>
      </c>
      <c r="CH7" s="74">
        <v>188.12</v>
      </c>
      <c r="CI7" s="74">
        <v>185.7</v>
      </c>
      <c r="CJ7" s="74">
        <v>178.11</v>
      </c>
      <c r="CK7" s="74">
        <v>165.57</v>
      </c>
      <c r="CL7" s="74">
        <v>136.86000000000001</v>
      </c>
      <c r="CM7" s="74" t="s">
        <v>101</v>
      </c>
      <c r="CN7" s="74" t="s">
        <v>101</v>
      </c>
      <c r="CO7" s="74" t="s">
        <v>101</v>
      </c>
      <c r="CP7" s="74" t="s">
        <v>101</v>
      </c>
      <c r="CQ7" s="74" t="s">
        <v>101</v>
      </c>
      <c r="CR7" s="74">
        <v>62.23</v>
      </c>
      <c r="CS7" s="74">
        <v>60</v>
      </c>
      <c r="CT7" s="74">
        <v>61.03</v>
      </c>
      <c r="CU7" s="74">
        <v>59.55</v>
      </c>
      <c r="CV7" s="74">
        <v>59.19</v>
      </c>
      <c r="CW7" s="74">
        <v>58.98</v>
      </c>
      <c r="CX7" s="74">
        <v>76.39</v>
      </c>
      <c r="CY7" s="74">
        <v>77.17</v>
      </c>
      <c r="CZ7" s="74">
        <v>79.62</v>
      </c>
      <c r="DA7" s="74">
        <v>80.63</v>
      </c>
      <c r="DB7" s="74">
        <v>80.739999999999995</v>
      </c>
      <c r="DC7" s="74">
        <v>86.56</v>
      </c>
      <c r="DD7" s="74">
        <v>86.78</v>
      </c>
      <c r="DE7" s="74">
        <v>86.83</v>
      </c>
      <c r="DF7" s="74">
        <v>87.14</v>
      </c>
      <c r="DG7" s="74">
        <v>86.66</v>
      </c>
      <c r="DH7" s="74">
        <v>95.2</v>
      </c>
      <c r="DI7" s="74">
        <v>18.07</v>
      </c>
      <c r="DJ7" s="74">
        <v>19.32</v>
      </c>
      <c r="DK7" s="74">
        <v>20.25</v>
      </c>
      <c r="DL7" s="74">
        <v>21.41</v>
      </c>
      <c r="DM7" s="74">
        <v>22.75</v>
      </c>
      <c r="DN7" s="74">
        <v>15.82</v>
      </c>
      <c r="DO7" s="74">
        <v>18.29</v>
      </c>
      <c r="DP7" s="74">
        <v>14.26</v>
      </c>
      <c r="DQ7" s="74">
        <v>15.21</v>
      </c>
      <c r="DR7" s="74">
        <v>17.350000000000001</v>
      </c>
      <c r="DS7" s="74">
        <v>38.6</v>
      </c>
      <c r="DT7" s="74">
        <v>0</v>
      </c>
      <c r="DU7" s="74">
        <v>0</v>
      </c>
      <c r="DV7" s="74">
        <v>0</v>
      </c>
      <c r="DW7" s="74">
        <v>0</v>
      </c>
      <c r="DX7" s="74">
        <v>0</v>
      </c>
      <c r="DY7" s="74">
        <v>1.e-002</v>
      </c>
      <c r="DZ7" s="74">
        <v>1.e-002</v>
      </c>
      <c r="EA7" s="74">
        <v>1.e-002</v>
      </c>
      <c r="EB7" s="74">
        <v>1.e-002</v>
      </c>
      <c r="EC7" s="74">
        <v>1.e-002</v>
      </c>
      <c r="ED7" s="74">
        <v>5.64</v>
      </c>
      <c r="EE7" s="74">
        <v>0</v>
      </c>
      <c r="EF7" s="74">
        <v>2.e-002</v>
      </c>
      <c r="EG7" s="74">
        <v>0</v>
      </c>
      <c r="EH7" s="74">
        <v>0</v>
      </c>
      <c r="EI7" s="74">
        <v>0</v>
      </c>
      <c r="EJ7" s="74">
        <v>4.e-002</v>
      </c>
      <c r="EK7" s="74">
        <v>0.38</v>
      </c>
      <c r="EL7" s="74">
        <v>1.e-002</v>
      </c>
      <c r="EM7" s="74">
        <v>0.11</v>
      </c>
      <c r="EN7" s="74">
        <v>9.e-002</v>
      </c>
      <c r="EO7" s="74">
        <v>0.23</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102</v>
      </c>
      <c r="C9" s="61" t="s">
        <v>103</v>
      </c>
      <c r="D9" s="61" t="s">
        <v>104</v>
      </c>
      <c r="E9" s="61" t="s">
        <v>105</v>
      </c>
      <c r="F9" s="61" t="s">
        <v>106</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33</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辻村 貴文</cp:lastModifiedBy>
  <dcterms:created xsi:type="dcterms:W3CDTF">2019-12-05T04:44:58Z</dcterms:created>
  <dcterms:modified xsi:type="dcterms:W3CDTF">2020-01-30T08:03:06Z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2020-01-30T08:03:06Z</vt:filetime>
  </property>
</Properties>
</file>