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30公営企業決算統計\13_経営比較\07_経営比較分析表\03_市町から回答\下水道\02 四日市市\"/>
    </mc:Choice>
  </mc:AlternateContent>
  <workbookProtection workbookAlgorithmName="SHA-512" workbookHashValue="vOHaLt/PhaNyLxPk7VFbOi+ft5vpnIvqhZ2P2Crwkw4akdUTmtudctEEoINIbKyLTJ9gQmMMlEYP3vKyZ3nNeg==" workbookSaltValue="0QrnCkd1ocs19kCPJHGs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<sst xmlns="http://schemas.openxmlformats.org/spreadsheetml/2006/main" count="228" uniqueCount="115">
  <si>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</si>
  <si>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</si>
  <si>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</si>
  <si>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</si>
  <si>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</si>
  <si>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</si>
  <si>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</si>
  <si>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</si>
  <si>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</si>
  <si>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</si>
  <si>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</si>
  <si>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</si>
  <si>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</si>
  <si>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</si>
  <si>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</si>
  <si>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</si>
  <si>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</si>
  <si>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</si>
  <si>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</si>
  <si>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</si>
  <si>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</si>
  <si>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</si>
  <si>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</si>
  <si>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</si>
  <si>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</si>
  <si>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</si>
  <si>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</si>
  <si>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</si>
  <si>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</si>
  <si>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</si>
  <si>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</si>
  <si>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</si>
  <si>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</si>
  <si>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</si>
  <si>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</si>
  <si>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</si>
  <si>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</si>
  <si>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</si>
  <si>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</si>
  <si>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</si>
  <si>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</si>
  <si>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</si>
  <si>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</si>
  <si>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</si>
  <si>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</si>
  <si>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</si>
  <si>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</si>
  <si>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</si>
  <si>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</si>
  <si>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</si>
  <si>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</si>
  <si>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</si>
  <si>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</si>
  <si>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</si>
  <si>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</si>
  <si>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</si>
  <si>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</si>
  <si>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</si>
  <si>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</si>
  <si>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</si>
  <si>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</si>
  <si>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</si>
  <si>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</si>
  <si>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</si>
  <si>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</si>
  <si>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</si>
  <si>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</si>
  <si>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</si>
  <si>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</si>
  <si>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</si>
  <si>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</si>
  <si>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</si>
  <si>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</si>
  <si>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</si>
  <si>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</si>
  <si>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</si>
  <si>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</si>
  <si>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</si>
  <si>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</si>
  <si>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</si>
  <si>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</si>
  <si>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</si>
  <si>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</si>
  <si>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</si>
  <si>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</si>
  <si>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</si>
  <si>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</si>
  <si>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</si>
  <si>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</si>
  <si>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</si>
  <si>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</si>
  <si>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</si>
  <si>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</si>
  <si>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</si>
  <si>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</si>
  <si>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</si>
  <si>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</si>
  <si>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</si>
  <si>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</si>
  <si>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</si>
  <si>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</si>
  <si>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</si>
  <si>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</si>
  <si>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</si>
  <si>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</si>
  <si>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</si>
  <si>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</si>
  <si>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</si>
  <si>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</si>
  <si>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</si>
  <si>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</si>
  <si>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</si>
  <si>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③管渠改善率…事業開始はS53年度であり、法定耐用年数を超えた管渠がないため、更新を行っていない。
（※管路の法定耐用年数：50年）</t>
    <phoneticPr fontId="4"/>
  </si>
  <si>
    <t>　「1.経営の健全性・効率性」においては、①収益的収支比率及び⑥汚水処理原価で対前年度比で悪化となったが、その他については前年度よりも改善した。
　今後、処理区域内の人口減少や施設の老朽化により、経営状況がさらに厳しくなることが想定されるため、効率的な事業運営を図り、更なる経費削減に努めるとともに水洗化率100%を目指していく。</t>
    <rPh sb="29" eb="30">
      <t>オヨ</t>
    </rPh>
    <rPh sb="55" eb="56">
      <t>ホカ</t>
    </rPh>
    <phoneticPr fontId="4"/>
  </si>
  <si>
    <t>　①収益的収支比率…地方債元金償還に伴う一般会計からの繰入金は資本的収入で受けているため100%を下回っており、対前年度比3.63P減少している。今後も経費の削減に努める必要がある。
　④企業債残高対事業規模比率…地方債の元金償還は一般会計からの繰入金で賄っているためゼロとなっている。
　⑤経費回収率…維持管理費の減少に伴い前年度比2.23P増加したものの、平均値より0.87P高い数値となっており、経費の削減に努める必要がある。
　⑥汚水処理原価…平均値より30.43円上回っており、経費の削減に努める必要がある。
　⑦施設利用率…一般的には高い数値が望まれており、対前年度比12.82P良化し、平均値よりは29.33P高い状態である。更新時に適正規模になるよう検討する。
　⑧水洗化率…対前年度比4.34Pの増加となり、平均値より7.88P高い数値となっている。さらなる水洗化率の向上に向けて積極的に取り組んでいく。</t>
    <rPh sb="66" eb="68">
      <t>ゲンショウ</t>
    </rPh>
    <rPh sb="158" eb="160">
      <t>ゲンショウ</t>
    </rPh>
    <rPh sb="172" eb="174">
      <t>ゾウカ</t>
    </rPh>
    <rPh sb="296" eb="298">
      <t>リョウカ</t>
    </rPh>
    <rPh sb="357" eb="35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</si>
</sst>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1-458B-B80E-69DAA6096AD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621-458B-B80E-69DAA6096AD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60.65</c:v>
                </c:pt>
                <c:pt idx="1">
                  <c:v>64.17</c:v>
                </c:pt>
                <c:pt idx="2">
                  <c:v>68.290000000000006</c:v>
                </c:pt>
                <c:pt idx="3">
                  <c:v>67.19</c:v>
                </c:pt>
                <c:pt idx="4">
                  <c:v>80.010000000000005</c:v>
                </c:pt>
              </c:numCache>
            </c:numRef>
          </c:val>
          <c:extLst>
            <c:ext xmlns:c16="http://schemas.microsoft.com/office/drawing/2014/chart" uri="{C3380CC4-5D6E-409C-BE32-E72D297353CC}">
              <c16:uniqueId val="{00000000-0CA9-476D-997D-F3008A1575F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0CA9-476D-997D-F3008A1575F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93.13</c:v>
                </c:pt>
                <c:pt idx="1">
                  <c:v>87.47</c:v>
                </c:pt>
                <c:pt idx="2">
                  <c:v>90.08</c:v>
                </c:pt>
                <c:pt idx="3">
                  <c:v>88.4</c:v>
                </c:pt>
                <c:pt idx="4">
                  <c:v>92.74</c:v>
                </c:pt>
              </c:numCache>
            </c:numRef>
          </c:val>
          <c:extLst>
            <c:ext xmlns:c16="http://schemas.microsoft.com/office/drawing/2014/chart" uri="{C3380CC4-5D6E-409C-BE32-E72D297353CC}">
              <c16:uniqueId val="{00000000-99FC-4E85-84AF-5954685A39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9FC-4E85-84AF-5954685A39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59.46</c:v>
                </c:pt>
                <c:pt idx="1">
                  <c:v>71.91</c:v>
                </c:pt>
                <c:pt idx="2">
                  <c:v>71.77</c:v>
                </c:pt>
                <c:pt idx="3">
                  <c:v>73.23</c:v>
                </c:pt>
                <c:pt idx="4">
                  <c:v>69.599999999999994</c:v>
                </c:pt>
              </c:numCache>
            </c:numRef>
          </c:val>
          <c:extLst>
            <c:ext xmlns:c16="http://schemas.microsoft.com/office/drawing/2014/chart" uri="{C3380CC4-5D6E-409C-BE32-E72D297353CC}">
              <c16:uniqueId val="{00000000-3E18-434F-8D56-B0CCC13D1C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18-434F-8D56-B0CCC13D1C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A9-4BEF-BA42-281442C888C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A9-4BEF-BA42-281442C888C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1D-4155-8883-D709646AEA0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1D-4155-8883-D709646AEA0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5B-448B-B5F2-65DC71D8D94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5B-448B-B5F2-65DC71D8D94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F-4D42-B4E8-C412522AFE5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F-4D42-B4E8-C412522AFE5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C2-4A99-9C12-0D5AC753AF1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7FC2-4A99-9C12-0D5AC753AF1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74.09</c:v>
                </c:pt>
                <c:pt idx="1">
                  <c:v>67.02</c:v>
                </c:pt>
                <c:pt idx="2">
                  <c:v>61.37</c:v>
                </c:pt>
                <c:pt idx="3">
                  <c:v>56.41</c:v>
                </c:pt>
                <c:pt idx="4">
                  <c:v>58.64</c:v>
                </c:pt>
              </c:numCache>
            </c:numRef>
          </c:val>
          <c:extLst>
            <c:ext xmlns:c16="http://schemas.microsoft.com/office/drawing/2014/chart" uri="{C3380CC4-5D6E-409C-BE32-E72D297353CC}">
              <c16:uniqueId val="{00000000-28C7-4BF6-AA9B-B2A844C1F87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28C7-4BF6-AA9B-B2A844C1F87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227.44</c:v>
                </c:pt>
                <c:pt idx="1">
                  <c:v>233.13</c:v>
                </c:pt>
                <c:pt idx="2">
                  <c:v>253.11</c:v>
                </c:pt>
                <c:pt idx="3">
                  <c:v>279.54000000000002</c:v>
                </c:pt>
                <c:pt idx="4">
                  <c:v>304.77999999999997</c:v>
                </c:pt>
              </c:numCache>
            </c:numRef>
          </c:val>
          <c:extLst>
            <c:ext xmlns:c16="http://schemas.microsoft.com/office/drawing/2014/chart" uri="{C3380CC4-5D6E-409C-BE32-E72D297353CC}">
              <c16:uniqueId val="{00000000-153B-4C28-9D39-A36CE048982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53B-4C28-9D39-A36CE048982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四日市市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312168</v>
      </c>
      <c r="AM8" s="68"/>
      <c r="AN8" s="68"/>
      <c r="AO8" s="68"/>
      <c r="AP8" s="68"/>
      <c r="AQ8" s="68"/>
      <c r="AR8" s="68"/>
      <c r="AS8" s="68"/>
      <c r="AT8" s="67">
        <f>データ!T6</f>
        <v>206.45</v>
      </c>
      <c r="AU8" s="67"/>
      <c r="AV8" s="67"/>
      <c r="AW8" s="67"/>
      <c r="AX8" s="67"/>
      <c r="AY8" s="67"/>
      <c r="AZ8" s="67"/>
      <c r="BA8" s="67"/>
      <c r="BB8" s="67">
        <f>データ!U6</f>
        <v>1512.08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2.09</v>
      </c>
      <c r="Q10" s="67"/>
      <c r="R10" s="67"/>
      <c r="S10" s="67"/>
      <c r="T10" s="67"/>
      <c r="U10" s="67"/>
      <c r="V10" s="67"/>
      <c r="W10" s="67">
        <f>データ!Q6</f>
        <v>90.91</v>
      </c>
      <c r="X10" s="67"/>
      <c r="Y10" s="67"/>
      <c r="Z10" s="67"/>
      <c r="AA10" s="67"/>
      <c r="AB10" s="67"/>
      <c r="AC10" s="67"/>
      <c r="AD10" s="68">
        <f>データ!R6</f>
        <v>3780</v>
      </c>
      <c r="AE10" s="68"/>
      <c r="AF10" s="68"/>
      <c r="AG10" s="68"/>
      <c r="AH10" s="68"/>
      <c r="AI10" s="68"/>
      <c r="AJ10" s="68"/>
      <c r="AK10" s="2"/>
      <c r="AL10" s="68">
        <f>データ!V6</f>
        <v>6504</v>
      </c>
      <c r="AM10" s="68"/>
      <c r="AN10" s="68"/>
      <c r="AO10" s="68"/>
      <c r="AP10" s="68"/>
      <c r="AQ10" s="68"/>
      <c r="AR10" s="68"/>
      <c r="AS10" s="68"/>
      <c r="AT10" s="67">
        <f>データ!W6</f>
        <v>3.02</v>
      </c>
      <c r="AU10" s="67"/>
      <c r="AV10" s="67"/>
      <c r="AW10" s="67"/>
      <c r="AX10" s="67"/>
      <c r="AY10" s="67"/>
      <c r="AZ10" s="67"/>
      <c r="BA10" s="67"/>
      <c r="BB10" s="67">
        <f>データ!X6</f>
        <v>2153.64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44</v>
      </c>
      <c r="O86" s="26" t="str">
        <f>データ!EO6</f>
        <v>【0.02】</v>
      </c>
    </row>
  </sheetData>
  <sheetProtection algorithmName="SHA-512" hashValue="DGApF1yqMDIRXZHWKtMh85MSnx7bF/869yH/Cmd+i+uKk87ISuUbEPVfDEEiELJfh/Dn/0X4I0NGWGajoYDYPw==" saltValue="LqWJnfqpDGPmEQcAY4ewm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242021</v>
      </c>
      <c r="D6" s="33">
        <f t="shared" si="3"/>
        <v>47</v>
      </c>
      <c r="E6" s="33">
        <f t="shared" si="3"/>
        <v>17</v>
      </c>
      <c r="F6" s="33">
        <f t="shared" si="3"/>
        <v>5</v>
      </c>
      <c r="G6" s="33">
        <f t="shared" si="3"/>
        <v>0</v>
      </c>
      <c r="H6" s="33" t="str">
        <f t="shared" si="3"/>
        <v>三重県　四日市市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2.09</v>
      </c>
      <c r="Q6" s="34">
        <f t="shared" si="3"/>
        <v>90.91</v>
      </c>
      <c r="R6" s="34">
        <f t="shared" si="3"/>
        <v>3780</v>
      </c>
      <c r="S6" s="34">
        <f t="shared" si="3"/>
        <v>312168</v>
      </c>
      <c r="T6" s="34">
        <f t="shared" si="3"/>
        <v>206.45</v>
      </c>
      <c r="U6" s="34">
        <f t="shared" si="3"/>
        <v>1512.08</v>
      </c>
      <c r="V6" s="34">
        <f t="shared" si="3"/>
        <v>6504</v>
      </c>
      <c r="W6" s="34">
        <f t="shared" si="3"/>
        <v>3.02</v>
      </c>
      <c r="X6" s="34">
        <f t="shared" si="3"/>
        <v>2153.64</v>
      </c>
      <c r="Y6" s="35">
        <f>IF(Y7="",NA(),Y7)</f>
        <v>59.46</v>
      </c>
      <c r="Z6" s="35">
        <f t="shared" ref="Z6:AH6" si="4">IF(Z7="",NA(),Z7)</f>
        <v>71.91</v>
      </c>
      <c r="AA6" s="35">
        <f t="shared" si="4"/>
        <v>71.77</v>
      </c>
      <c r="AB6" s="35">
        <f t="shared" si="4"/>
        <v>73.23</v>
      </c>
      <c r="AC6" s="35">
        <f t="shared" si="4"/>
        <v>69.599999999999994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74.09</v>
      </c>
      <c r="BR6" s="35">
        <f t="shared" ref="BR6:BZ6" si="8">IF(BR7="",NA(),BR7)</f>
        <v>67.02</v>
      </c>
      <c r="BS6" s="35">
        <f t="shared" si="8"/>
        <v>61.37</v>
      </c>
      <c r="BT6" s="35">
        <f t="shared" si="8"/>
        <v>56.41</v>
      </c>
      <c r="BU6" s="35">
        <f t="shared" si="8"/>
        <v>58.64</v>
      </c>
      <c r="BV6" s="35">
        <f t="shared" si="8"/>
        <v>50.82</v>
      </c>
      <c r="BW6" s="35">
        <f t="shared" si="8"/>
        <v>52.19</v>
      </c>
      <c r="BX6" s="35">
        <f t="shared" si="8"/>
        <v>55.32</v>
      </c>
      <c r="BY6" s="35">
        <f t="shared" si="8"/>
        <v>59.8</v>
      </c>
      <c r="BZ6" s="35">
        <f t="shared" si="8"/>
        <v>57.77</v>
      </c>
      <c r="CA6" s="34" t="str">
        <f>IF(CA7="","",IF(CA7="-","【-】","【"&amp;SUBSTITUTE(TEXT(CA7,"#,##0.00"),"-","△")&amp;"】"))</f>
        <v>【59.51】</v>
      </c>
      <c r="CB6" s="35">
        <f>IF(CB7="",NA(),CB7)</f>
        <v>227.44</v>
      </c>
      <c r="CC6" s="35">
        <f t="shared" ref="CC6:CK6" si="9">IF(CC7="",NA(),CC7)</f>
        <v>233.13</v>
      </c>
      <c r="CD6" s="35">
        <f t="shared" si="9"/>
        <v>253.11</v>
      </c>
      <c r="CE6" s="35">
        <f t="shared" si="9"/>
        <v>279.54000000000002</v>
      </c>
      <c r="CF6" s="35">
        <f t="shared" si="9"/>
        <v>304.77999999999997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60.65</v>
      </c>
      <c r="CN6" s="35">
        <f t="shared" ref="CN6:CV6" si="10">IF(CN7="",NA(),CN7)</f>
        <v>64.17</v>
      </c>
      <c r="CO6" s="35">
        <f t="shared" si="10"/>
        <v>68.290000000000006</v>
      </c>
      <c r="CP6" s="35">
        <f t="shared" si="10"/>
        <v>67.19</v>
      </c>
      <c r="CQ6" s="35">
        <f t="shared" si="10"/>
        <v>80.010000000000005</v>
      </c>
      <c r="CR6" s="35">
        <f t="shared" si="10"/>
        <v>53.24</v>
      </c>
      <c r="CS6" s="35">
        <f t="shared" si="10"/>
        <v>52.31</v>
      </c>
      <c r="CT6" s="35">
        <f t="shared" si="10"/>
        <v>60.65</v>
      </c>
      <c r="CU6" s="35">
        <f t="shared" si="10"/>
        <v>51.75</v>
      </c>
      <c r="CV6" s="35">
        <f t="shared" si="10"/>
        <v>50.68</v>
      </c>
      <c r="CW6" s="34" t="str">
        <f>IF(CW7="","",IF(CW7="-","【-】","【"&amp;SUBSTITUTE(TEXT(CW7,"#,##0.00"),"-","△")&amp;"】"))</f>
        <v>【52.23】</v>
      </c>
      <c r="CX6" s="35">
        <f>IF(CX7="",NA(),CX7)</f>
        <v>93.13</v>
      </c>
      <c r="CY6" s="35">
        <f t="shared" ref="CY6:DG6" si="11">IF(CY7="",NA(),CY7)</f>
        <v>87.47</v>
      </c>
      <c r="CZ6" s="35">
        <f t="shared" si="11"/>
        <v>90.08</v>
      </c>
      <c r="DA6" s="35">
        <f t="shared" si="11"/>
        <v>88.4</v>
      </c>
      <c r="DB6" s="35">
        <f t="shared" si="11"/>
        <v>92.74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242021</v>
      </c>
      <c r="D7" s="37">
        <v>47</v>
      </c>
      <c r="E7" s="37">
        <v>17</v>
      </c>
      <c r="F7" s="37">
        <v>5</v>
      </c>
      <c r="G7" s="37">
        <v>0</v>
      </c>
      <c r="H7" s="37" t="s">
        <v>99</v>
      </c>
      <c r="I7" s="37" t="s">
        <v>100</v>
      </c>
      <c r="J7" s="37" t="s">
        <v>101</v>
      </c>
      <c r="K7" s="37" t="s">
        <v>102</v>
      </c>
      <c r="L7" s="37" t="s">
        <v>103</v>
      </c>
      <c r="M7" s="37" t="s">
        <v>104</v>
      </c>
      <c r="N7" s="38" t="s">
        <v>105</v>
      </c>
      <c r="O7" s="38" t="s">
        <v>106</v>
      </c>
      <c r="P7" s="38">
        <v>2.09</v>
      </c>
      <c r="Q7" s="38">
        <v>90.91</v>
      </c>
      <c r="R7" s="38">
        <v>3780</v>
      </c>
      <c r="S7" s="38">
        <v>312168</v>
      </c>
      <c r="T7" s="38">
        <v>206.45</v>
      </c>
      <c r="U7" s="38">
        <v>1512.08</v>
      </c>
      <c r="V7" s="38">
        <v>6504</v>
      </c>
      <c r="W7" s="38">
        <v>3.02</v>
      </c>
      <c r="X7" s="38">
        <v>2153.64</v>
      </c>
      <c r="Y7" s="38">
        <v>59.46</v>
      </c>
      <c r="Z7" s="38">
        <v>71.91</v>
      </c>
      <c r="AA7" s="38">
        <v>71.77</v>
      </c>
      <c r="AB7" s="38">
        <v>73.23</v>
      </c>
      <c r="AC7" s="38">
        <v>69.599999999999994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74.09</v>
      </c>
      <c r="BR7" s="38">
        <v>67.02</v>
      </c>
      <c r="BS7" s="38">
        <v>61.37</v>
      </c>
      <c r="BT7" s="38">
        <v>56.41</v>
      </c>
      <c r="BU7" s="38">
        <v>58.64</v>
      </c>
      <c r="BV7" s="38">
        <v>50.82</v>
      </c>
      <c r="BW7" s="38">
        <v>52.19</v>
      </c>
      <c r="BX7" s="38">
        <v>55.32</v>
      </c>
      <c r="BY7" s="38">
        <v>59.8</v>
      </c>
      <c r="BZ7" s="38">
        <v>57.77</v>
      </c>
      <c r="CA7" s="38">
        <v>59.51</v>
      </c>
      <c r="CB7" s="38">
        <v>227.44</v>
      </c>
      <c r="CC7" s="38">
        <v>233.13</v>
      </c>
      <c r="CD7" s="38">
        <v>253.11</v>
      </c>
      <c r="CE7" s="38">
        <v>279.54000000000002</v>
      </c>
      <c r="CF7" s="38">
        <v>304.77999999999997</v>
      </c>
      <c r="CG7" s="38">
        <v>300.52</v>
      </c>
      <c r="CH7" s="38">
        <v>296.14</v>
      </c>
      <c r="CI7" s="38">
        <v>283.17</v>
      </c>
      <c r="CJ7" s="38">
        <v>263.76</v>
      </c>
      <c r="CK7" s="38">
        <v>274.35000000000002</v>
      </c>
      <c r="CL7" s="38">
        <v>261.45999999999998</v>
      </c>
      <c r="CM7" s="38">
        <v>60.65</v>
      </c>
      <c r="CN7" s="38">
        <v>64.17</v>
      </c>
      <c r="CO7" s="38">
        <v>68.290000000000006</v>
      </c>
      <c r="CP7" s="38">
        <v>67.19</v>
      </c>
      <c r="CQ7" s="38">
        <v>80.010000000000005</v>
      </c>
      <c r="CR7" s="38">
        <v>53.24</v>
      </c>
      <c r="CS7" s="38">
        <v>52.31</v>
      </c>
      <c r="CT7" s="38">
        <v>60.65</v>
      </c>
      <c r="CU7" s="38">
        <v>51.75</v>
      </c>
      <c r="CV7" s="38">
        <v>50.68</v>
      </c>
      <c r="CW7" s="38">
        <v>52.23</v>
      </c>
      <c r="CX7" s="38">
        <v>93.13</v>
      </c>
      <c r="CY7" s="38">
        <v>87.47</v>
      </c>
      <c r="CZ7" s="38">
        <v>90.08</v>
      </c>
      <c r="DA7" s="38">
        <v>88.4</v>
      </c>
      <c r="DB7" s="38">
        <v>92.74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2019-12-05T05:20:43Z</dcterms:created>
  <dcterms:modified xsi:type="dcterms:W3CDTF">2020-02-06T02:02:35Z</dcterms:modified>
  <cp:category/>
</cp:coreProperties>
</file>