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8年（平成30年）度\★【経営比較分析表】2018_提出用\"/>
    </mc:Choice>
  </mc:AlternateContent>
  <workbookProtection workbookAlgorithmName="SHA-512" workbookHashValue="8tEZrefTVOHCBjNJdkiZUu5iWDz1Rz6BySaCRlQbf54/eCOBIp03v+0cgkIlEiP2F0/AiZLltIurlRFmjUz9RA==" workbookSaltValue="MAjfVfmuRcWAGK/cLCdERw==" workbookSpinCount="100000" lockStructure="1"/>
  <bookViews>
    <workbookView xWindow="0" yWindow="0" windowWidth="15360" windowHeight="763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ER56" i="4"/>
  <c r="CZ56" i="4"/>
  <c r="CF56" i="4"/>
  <c r="BL56" i="4"/>
  <c r="AR56" i="4"/>
  <c r="X56" i="4"/>
  <c r="RH55" i="4"/>
  <c r="QN55" i="4"/>
  <c r="PT55" i="4"/>
  <c r="OZ55" i="4"/>
  <c r="OF55" i="4"/>
  <c r="MN55" i="4"/>
  <c r="LT55" i="4"/>
  <c r="KZ55" i="4"/>
  <c r="KF55" i="4"/>
  <c r="JL55" i="4"/>
  <c r="HT55" i="4"/>
  <c r="GZ55" i="4"/>
  <c r="GF55" i="4"/>
  <c r="FL55" i="4"/>
  <c r="ER55" i="4"/>
  <c r="CZ55" i="4"/>
  <c r="CF55" i="4"/>
  <c r="AR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GF33" i="4"/>
  <c r="ER33" i="4"/>
  <c r="CZ33" i="4"/>
  <c r="CF33" i="4"/>
  <c r="BL33" i="4"/>
  <c r="AR33" i="4"/>
  <c r="X33" i="4"/>
  <c r="RH32" i="4"/>
  <c r="QN32" i="4"/>
  <c r="PT32" i="4"/>
  <c r="OZ32" i="4"/>
  <c r="OF32" i="4"/>
  <c r="LT32" i="4"/>
  <c r="KZ32" i="4"/>
  <c r="KF32" i="4"/>
  <c r="HT32" i="4"/>
  <c r="GZ32" i="4"/>
  <c r="FL32" i="4"/>
  <c r="ER32" i="4"/>
  <c r="CZ32" i="4"/>
  <c r="CF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AQ11" i="5"/>
  <c r="AU11" i="5"/>
  <c r="BO11" i="5"/>
  <c r="AR32" i="4"/>
  <c r="FL33" i="4"/>
  <c r="QN33" i="4"/>
  <c r="FL56" i="4"/>
  <c r="W10" i="5"/>
  <c r="AG10" i="5"/>
  <c r="AQ10" i="5"/>
  <c r="AU10" i="5"/>
  <c r="BE10" i="5"/>
  <c r="BO10" i="5"/>
  <c r="BY10" i="5"/>
  <c r="CI10" i="5"/>
  <c r="CM10" i="5"/>
  <c r="CW10" i="5"/>
  <c r="DG10" i="5"/>
  <c r="DQ10" i="5"/>
  <c r="EA10" i="5"/>
  <c r="EE10" i="5"/>
  <c r="AH11"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<sst xmlns="http://schemas.openxmlformats.org/spreadsheetml/2006/main" count="262" uniqueCount="108">
  <si>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</si>
  <si>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</si>
  <si>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</si>
  <si>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</si>
  <si>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</si>
  <si>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</si>
  <si>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</si>
  <si>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</si>
  <si>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</si>
  <si>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</si>
  <si>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</si>
  <si>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</si>
  <si>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</si>
  <si>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</si>
  <si>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</si>
  <si>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</si>
  <si>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</si>
  <si>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</si>
  <si>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</si>
  <si>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</si>
  <si>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</si>
  <si>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</si>
  <si>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</si>
  <si>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</si>
  <si>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</si>
  <si>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</si>
  <si>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</si>
  <si>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</si>
  <si>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</si>
  <si>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</si>
  <si>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</si>
  <si>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</si>
  <si>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</si>
  <si>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</si>
  <si>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</si>
  <si>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</si>
  <si>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</si>
  <si>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</si>
  <si>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</si>
  <si>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</si>
  <si>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</si>
  <si>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</si>
  <si>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</si>
  <si>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</si>
  <si>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</si>
  <si>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</si>
  <si>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</si>
  <si>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</si>
  <si>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</si>
  <si>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</si>
  <si>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</si>
  <si>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</si>
  <si>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</si>
  <si>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</si>
  <si>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</si>
  <si>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</si>
  <si>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</si>
  <si>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</si>
  <si>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</si>
  <si>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</si>
  <si>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</si>
  <si>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</si>
  <si>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</si>
  <si>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</si>
  <si>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</si>
  <si>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</si>
  <si>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</si>
  <si>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</si>
  <si>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</si>
  <si>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</si>
  <si>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</si>
  <si>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</si>
  <si>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</si>
  <si>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</si>
  <si>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</si>
  <si>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</si>
  <si>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</si>
  <si>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</si>
  <si>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</si>
  <si>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</si>
  <si>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</si>
  <si>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</si>
  <si>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</si>
  <si>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</si>
  <si>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</si>
  <si>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</si>
  <si>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</si>
  <si>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</si>
  <si>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</si>
  <si>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242012</t>
  </si>
  <si>
    <t>46</t>
  </si>
  <si>
    <t>02</t>
  </si>
  <si>
    <t>0</t>
  </si>
  <si>
    <t>000</t>
  </si>
  <si>
    <t>三重県　津市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</si>
  <si>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</si>
  <si>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</si>
  <si>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</si>
  <si>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</si>
  <si>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</si>
  <si>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</si>
  <si>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</si>
  <si>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</si>
  <si>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</si>
  <si>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</si>
  <si>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事業を安定的に継続するために、一層の費用縮減と収益の確保が必要である。
　また、更新の平準化を図るため更新計画の策定と更新財源の確保の必要がある。</t>
    <phoneticPr fontId="5"/>
  </si>
  <si>
    <t>　経常収支比率、料金回収率の指標を見ると100％を下回っている。赤字の要因としては、施設の緊急修繕の実施等により一時的に費用が増加したため、単年度収支が赤字となっている。令和元年度以降、経常収支比率を注視し、計画的な修繕を実施するなど費用の平準化に努める。
　また契約率については49.30％であるが、企業に供給する水量は、社会経済の動向により大きく変動することがあり、契約水量を増やす検討や施設の遊休状態の検証とダウンサイジングの検討の必要がある。</t>
    <rPh sb="85" eb="87">
      <t>レイワ</t>
    </rPh>
    <rPh sb="87" eb="89">
      <t>ガンネン</t>
    </rPh>
    <rPh sb="89" eb="90">
      <t>ド</t>
    </rPh>
    <rPh sb="90" eb="92">
      <t>イコウ</t>
    </rPh>
    <rPh sb="93" eb="95">
      <t>ケイジョウ</t>
    </rPh>
    <rPh sb="95" eb="97">
      <t>シュウシ</t>
    </rPh>
    <rPh sb="97" eb="99">
      <t>ヒリツ</t>
    </rPh>
    <rPh sb="100" eb="102">
      <t>チュウシ</t>
    </rPh>
    <rPh sb="104" eb="107">
      <t>ケイカクテキ</t>
    </rPh>
    <rPh sb="108" eb="110">
      <t>シュウゼン</t>
    </rPh>
    <rPh sb="111" eb="113">
      <t>ジッシ</t>
    </rPh>
    <rPh sb="117" eb="119">
      <t>ヒヨウ</t>
    </rPh>
    <rPh sb="120" eb="123">
      <t>ヘイジュンカ</t>
    </rPh>
    <rPh sb="124" eb="125">
      <t>ツト</t>
    </rPh>
    <phoneticPr fontId="5"/>
  </si>
  <si>
    <t>　整備はすべて完了しており、適正な維持管理を行うことで施設の長寿命化に取り組む必要がある。
　有形固定資産減価償却率が20.58ポイント類似団体平均値を上回っており、法定耐用年数に近い資産を多く保有していることが読み取れるため、施設更新を進める必要がある。今後は更新計画の策定と更新財源の確保の必要がある。</t>
    <rPh sb="53" eb="55">
      <t>ゲンカ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</si>
</sst>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62.29</c:v>
                </c:pt>
                <c:pt idx="1">
                  <c:v>65.36</c:v>
                </c:pt>
                <c:pt idx="2">
                  <c:v>68.260000000000005</c:v>
                </c:pt>
                <c:pt idx="3">
                  <c:v>71.17</c:v>
                </c:pt>
                <c:pt idx="4">
                  <c:v>74.069999999999993</c:v>
                </c:pt>
              </c:numCache>
            </c:numRef>
          </c:val>
          <c:extLst xmlns:c16r2="http://schemas.microsoft.com/office/drawing/2015/06/chart">
            <c:ext xmlns:c16="http://schemas.microsoft.com/office/drawing/2014/chart" uri="{C3380CC4-5D6E-409C-BE32-E72D297353CC}">
              <c16:uniqueId val="{00000000-0BCA-4334-8989-E7B2CBE79683}"/>
            </c:ext>
          </c:extLst>
        </c:ser>
        <c:dLbls>
          <c:showLegendKey val="0"/>
          <c:showVal val="0"/>
          <c:showCatName val="0"/>
          <c:showSerName val="0"/>
          <c:showPercent val="0"/>
          <c:showBubbleSize val="0"/>
        </c:dLbls>
        <c:gapWidth val="150"/>
        <c:axId val="362289048"/>
        <c:axId val="36228787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xmlns:c16r2="http://schemas.microsoft.com/office/drawing/2015/06/chart">
            <c:ext xmlns:c16="http://schemas.microsoft.com/office/drawing/2014/chart" uri="{C3380CC4-5D6E-409C-BE32-E72D297353CC}">
              <c16:uniqueId val="{00000001-0BCA-4334-8989-E7B2CBE79683}"/>
            </c:ext>
          </c:extLst>
        </c:ser>
        <c:dLbls>
          <c:showLegendKey val="0"/>
          <c:showVal val="0"/>
          <c:showCatName val="0"/>
          <c:showSerName val="0"/>
          <c:showPercent val="0"/>
          <c:showBubbleSize val="0"/>
        </c:dLbls>
        <c:marker val="1"/>
        <c:smooth val="0"/>
        <c:axId val="362289048"/>
        <c:axId val="362287872"/>
      </c:lineChart>
      <c:dateAx>
        <c:axId val="362289048"/>
        <c:scaling>
          <c:orientation val="minMax"/>
        </c:scaling>
        <c:delete val="1"/>
        <c:axPos val="b"/>
        <c:numFmt formatCode="ge" sourceLinked="1"/>
        <c:majorTickMark val="none"/>
        <c:minorTickMark val="none"/>
        <c:tickLblPos val="none"/>
        <c:crossAx val="362287872"/>
        <c:crosses val="autoZero"/>
        <c:auto val="1"/>
        <c:lblOffset val="100"/>
        <c:baseTimeUnit val="years"/>
      </c:dateAx>
      <c:valAx>
        <c:axId val="3622878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2289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DB-45DC-ADA1-54E163DD7A1C}"/>
            </c:ext>
          </c:extLst>
        </c:ser>
        <c:dLbls>
          <c:showLegendKey val="0"/>
          <c:showVal val="0"/>
          <c:showCatName val="0"/>
          <c:showSerName val="0"/>
          <c:showPercent val="0"/>
          <c:showBubbleSize val="0"/>
        </c:dLbls>
        <c:gapWidth val="150"/>
        <c:axId val="362289440"/>
        <c:axId val="36228983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xmlns:c16r2="http://schemas.microsoft.com/office/drawing/2015/06/chart">
            <c:ext xmlns:c16="http://schemas.microsoft.com/office/drawing/2014/chart" uri="{C3380CC4-5D6E-409C-BE32-E72D297353CC}">
              <c16:uniqueId val="{00000001-EEDB-45DC-ADA1-54E163DD7A1C}"/>
            </c:ext>
          </c:extLst>
        </c:ser>
        <c:dLbls>
          <c:showLegendKey val="0"/>
          <c:showVal val="0"/>
          <c:showCatName val="0"/>
          <c:showSerName val="0"/>
          <c:showPercent val="0"/>
          <c:showBubbleSize val="0"/>
        </c:dLbls>
        <c:marker val="1"/>
        <c:smooth val="0"/>
        <c:axId val="362289440"/>
        <c:axId val="362289832"/>
      </c:lineChart>
      <c:dateAx>
        <c:axId val="362289440"/>
        <c:scaling>
          <c:orientation val="minMax"/>
        </c:scaling>
        <c:delete val="1"/>
        <c:axPos val="b"/>
        <c:numFmt formatCode="ge" sourceLinked="1"/>
        <c:majorTickMark val="none"/>
        <c:minorTickMark val="none"/>
        <c:tickLblPos val="none"/>
        <c:crossAx val="362289832"/>
        <c:crosses val="autoZero"/>
        <c:auto val="1"/>
        <c:lblOffset val="100"/>
        <c:baseTimeUnit val="years"/>
      </c:dateAx>
      <c:valAx>
        <c:axId val="362289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22894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D6-46DA-9C7F-7975F349B1B6}"/>
            </c:ext>
          </c:extLst>
        </c:ser>
        <c:dLbls>
          <c:showLegendKey val="0"/>
          <c:showVal val="0"/>
          <c:showCatName val="0"/>
          <c:showSerName val="0"/>
          <c:showPercent val="0"/>
          <c:showBubbleSize val="0"/>
        </c:dLbls>
        <c:gapWidth val="150"/>
        <c:axId val="362294144"/>
        <c:axId val="36229022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xmlns:c16r2="http://schemas.microsoft.com/office/drawing/2015/06/chart">
            <c:ext xmlns:c16="http://schemas.microsoft.com/office/drawing/2014/chart" uri="{C3380CC4-5D6E-409C-BE32-E72D297353CC}">
              <c16:uniqueId val="{00000001-EDD6-46DA-9C7F-7975F349B1B6}"/>
            </c:ext>
          </c:extLst>
        </c:ser>
        <c:dLbls>
          <c:showLegendKey val="0"/>
          <c:showVal val="0"/>
          <c:showCatName val="0"/>
          <c:showSerName val="0"/>
          <c:showPercent val="0"/>
          <c:showBubbleSize val="0"/>
        </c:dLbls>
        <c:marker val="1"/>
        <c:smooth val="0"/>
        <c:axId val="362294144"/>
        <c:axId val="362290224"/>
      </c:lineChart>
      <c:dateAx>
        <c:axId val="362294144"/>
        <c:scaling>
          <c:orientation val="minMax"/>
        </c:scaling>
        <c:delete val="1"/>
        <c:axPos val="b"/>
        <c:numFmt formatCode="ge" sourceLinked="1"/>
        <c:majorTickMark val="none"/>
        <c:minorTickMark val="none"/>
        <c:tickLblPos val="none"/>
        <c:crossAx val="362290224"/>
        <c:crosses val="autoZero"/>
        <c:auto val="1"/>
        <c:lblOffset val="100"/>
        <c:baseTimeUnit val="years"/>
      </c:dateAx>
      <c:valAx>
        <c:axId val="3622902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22941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2262.7800000000002</c:v>
                </c:pt>
                <c:pt idx="1">
                  <c:v>3317.76</c:v>
                </c:pt>
                <c:pt idx="2">
                  <c:v>2530.12</c:v>
                </c:pt>
                <c:pt idx="3">
                  <c:v>2539.29</c:v>
                </c:pt>
                <c:pt idx="4">
                  <c:v>2156.33</c:v>
                </c:pt>
              </c:numCache>
            </c:numRef>
          </c:val>
          <c:extLst xmlns:c16r2="http://schemas.microsoft.com/office/drawing/2015/06/chart">
            <c:ext xmlns:c16="http://schemas.microsoft.com/office/drawing/2014/chart" uri="{C3380CC4-5D6E-409C-BE32-E72D297353CC}">
              <c16:uniqueId val="{00000000-3698-43AC-9919-1BDA29505D5E}"/>
            </c:ext>
          </c:extLst>
        </c:ser>
        <c:dLbls>
          <c:showLegendKey val="0"/>
          <c:showVal val="0"/>
          <c:showCatName val="0"/>
          <c:showSerName val="0"/>
          <c:showPercent val="0"/>
          <c:showBubbleSize val="0"/>
        </c:dLbls>
        <c:gapWidth val="150"/>
        <c:axId val="362291008"/>
        <c:axId val="36229179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xmlns:c16r2="http://schemas.microsoft.com/office/drawing/2015/06/chart">
            <c:ext xmlns:c16="http://schemas.microsoft.com/office/drawing/2014/chart" uri="{C3380CC4-5D6E-409C-BE32-E72D297353CC}">
              <c16:uniqueId val="{00000001-3698-43AC-9919-1BDA29505D5E}"/>
            </c:ext>
          </c:extLst>
        </c:ser>
        <c:dLbls>
          <c:showLegendKey val="0"/>
          <c:showVal val="0"/>
          <c:showCatName val="0"/>
          <c:showSerName val="0"/>
          <c:showPercent val="0"/>
          <c:showBubbleSize val="0"/>
        </c:dLbls>
        <c:marker val="1"/>
        <c:smooth val="0"/>
        <c:axId val="362291008"/>
        <c:axId val="362291792"/>
      </c:lineChart>
      <c:dateAx>
        <c:axId val="362291008"/>
        <c:scaling>
          <c:orientation val="minMax"/>
        </c:scaling>
        <c:delete val="1"/>
        <c:axPos val="b"/>
        <c:numFmt formatCode="ge" sourceLinked="1"/>
        <c:majorTickMark val="none"/>
        <c:minorTickMark val="none"/>
        <c:tickLblPos val="none"/>
        <c:crossAx val="362291792"/>
        <c:crosses val="autoZero"/>
        <c:auto val="1"/>
        <c:lblOffset val="100"/>
        <c:baseTimeUnit val="years"/>
      </c:dateAx>
      <c:valAx>
        <c:axId val="362291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22910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C8-494B-B133-47ECCAB76203}"/>
            </c:ext>
          </c:extLst>
        </c:ser>
        <c:dLbls>
          <c:showLegendKey val="0"/>
          <c:showVal val="0"/>
          <c:showCatName val="0"/>
          <c:showSerName val="0"/>
          <c:showPercent val="0"/>
          <c:showBubbleSize val="0"/>
        </c:dLbls>
        <c:gapWidth val="150"/>
        <c:axId val="364015848"/>
        <c:axId val="36401192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xmlns:c16r2="http://schemas.microsoft.com/office/drawing/2015/06/chart">
            <c:ext xmlns:c16="http://schemas.microsoft.com/office/drawing/2014/chart" uri="{C3380CC4-5D6E-409C-BE32-E72D297353CC}">
              <c16:uniqueId val="{00000001-56C8-494B-B133-47ECCAB76203}"/>
            </c:ext>
          </c:extLst>
        </c:ser>
        <c:dLbls>
          <c:showLegendKey val="0"/>
          <c:showVal val="0"/>
          <c:showCatName val="0"/>
          <c:showSerName val="0"/>
          <c:showPercent val="0"/>
          <c:showBubbleSize val="0"/>
        </c:dLbls>
        <c:marker val="1"/>
        <c:smooth val="0"/>
        <c:axId val="364015848"/>
        <c:axId val="364011928"/>
      </c:lineChart>
      <c:dateAx>
        <c:axId val="364015848"/>
        <c:scaling>
          <c:orientation val="minMax"/>
        </c:scaling>
        <c:delete val="1"/>
        <c:axPos val="b"/>
        <c:numFmt formatCode="ge" sourceLinked="1"/>
        <c:majorTickMark val="none"/>
        <c:minorTickMark val="none"/>
        <c:tickLblPos val="none"/>
        <c:crossAx val="364011928"/>
        <c:crosses val="autoZero"/>
        <c:auto val="1"/>
        <c:lblOffset val="100"/>
        <c:baseTimeUnit val="years"/>
      </c:dateAx>
      <c:valAx>
        <c:axId val="3640119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40158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105.5</c:v>
                </c:pt>
                <c:pt idx="1">
                  <c:v>123.39</c:v>
                </c:pt>
                <c:pt idx="2">
                  <c:v>114.46</c:v>
                </c:pt>
                <c:pt idx="3">
                  <c:v>115.28</c:v>
                </c:pt>
                <c:pt idx="4">
                  <c:v>84.07</c:v>
                </c:pt>
              </c:numCache>
            </c:numRef>
          </c:val>
          <c:extLst xmlns:c16r2="http://schemas.microsoft.com/office/drawing/2015/06/chart">
            <c:ext xmlns:c16="http://schemas.microsoft.com/office/drawing/2014/chart" uri="{C3380CC4-5D6E-409C-BE32-E72D297353CC}">
              <c16:uniqueId val="{00000000-13F8-4EFD-A1FE-5567370964A9}"/>
            </c:ext>
          </c:extLst>
        </c:ser>
        <c:dLbls>
          <c:showLegendKey val="0"/>
          <c:showVal val="0"/>
          <c:showCatName val="0"/>
          <c:showSerName val="0"/>
          <c:showPercent val="0"/>
          <c:showBubbleSize val="0"/>
        </c:dLbls>
        <c:gapWidth val="150"/>
        <c:axId val="364012320"/>
        <c:axId val="36401467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xmlns:c16r2="http://schemas.microsoft.com/office/drawing/2015/06/chart">
            <c:ext xmlns:c16="http://schemas.microsoft.com/office/drawing/2014/chart" uri="{C3380CC4-5D6E-409C-BE32-E72D297353CC}">
              <c16:uniqueId val="{00000001-13F8-4EFD-A1FE-5567370964A9}"/>
            </c:ext>
          </c:extLst>
        </c:ser>
        <c:dLbls>
          <c:showLegendKey val="0"/>
          <c:showVal val="0"/>
          <c:showCatName val="0"/>
          <c:showSerName val="0"/>
          <c:showPercent val="0"/>
          <c:showBubbleSize val="0"/>
        </c:dLbls>
        <c:marker val="1"/>
        <c:smooth val="0"/>
        <c:axId val="364012320"/>
        <c:axId val="364014672"/>
      </c:lineChart>
      <c:dateAx>
        <c:axId val="364012320"/>
        <c:scaling>
          <c:orientation val="minMax"/>
        </c:scaling>
        <c:delete val="1"/>
        <c:axPos val="b"/>
        <c:numFmt formatCode="ge" sourceLinked="1"/>
        <c:majorTickMark val="none"/>
        <c:minorTickMark val="none"/>
        <c:tickLblPos val="none"/>
        <c:crossAx val="364014672"/>
        <c:crosses val="autoZero"/>
        <c:auto val="1"/>
        <c:lblOffset val="100"/>
        <c:baseTimeUnit val="years"/>
      </c:dateAx>
      <c:valAx>
        <c:axId val="3640146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40123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62.33</c:v>
                </c:pt>
                <c:pt idx="1">
                  <c:v>66.06</c:v>
                </c:pt>
                <c:pt idx="2">
                  <c:v>72.58</c:v>
                </c:pt>
                <c:pt idx="3">
                  <c:v>59.03</c:v>
                </c:pt>
                <c:pt idx="4">
                  <c:v>90.15</c:v>
                </c:pt>
              </c:numCache>
            </c:numRef>
          </c:val>
          <c:extLst xmlns:c16r2="http://schemas.microsoft.com/office/drawing/2015/06/chart">
            <c:ext xmlns:c16="http://schemas.microsoft.com/office/drawing/2014/chart" uri="{C3380CC4-5D6E-409C-BE32-E72D297353CC}">
              <c16:uniqueId val="{00000000-9117-428C-A37C-E57636F1C50B}"/>
            </c:ext>
          </c:extLst>
        </c:ser>
        <c:dLbls>
          <c:showLegendKey val="0"/>
          <c:showVal val="0"/>
          <c:showCatName val="0"/>
          <c:showSerName val="0"/>
          <c:showPercent val="0"/>
          <c:showBubbleSize val="0"/>
        </c:dLbls>
        <c:gapWidth val="150"/>
        <c:axId val="364016240"/>
        <c:axId val="364013496"/>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xmlns:c16r2="http://schemas.microsoft.com/office/drawing/2015/06/chart">
            <c:ext xmlns:c16="http://schemas.microsoft.com/office/drawing/2014/chart" uri="{C3380CC4-5D6E-409C-BE32-E72D297353CC}">
              <c16:uniqueId val="{00000001-9117-428C-A37C-E57636F1C50B}"/>
            </c:ext>
          </c:extLst>
        </c:ser>
        <c:dLbls>
          <c:showLegendKey val="0"/>
          <c:showVal val="0"/>
          <c:showCatName val="0"/>
          <c:showSerName val="0"/>
          <c:showPercent val="0"/>
          <c:showBubbleSize val="0"/>
        </c:dLbls>
        <c:marker val="1"/>
        <c:smooth val="0"/>
        <c:axId val="364016240"/>
        <c:axId val="364013496"/>
      </c:lineChart>
      <c:dateAx>
        <c:axId val="364016240"/>
        <c:scaling>
          <c:orientation val="minMax"/>
        </c:scaling>
        <c:delete val="1"/>
        <c:axPos val="b"/>
        <c:numFmt formatCode="ge" sourceLinked="1"/>
        <c:majorTickMark val="none"/>
        <c:minorTickMark val="none"/>
        <c:tickLblPos val="none"/>
        <c:crossAx val="364013496"/>
        <c:crosses val="autoZero"/>
        <c:auto val="1"/>
        <c:lblOffset val="100"/>
        <c:baseTimeUnit val="years"/>
      </c:dateAx>
      <c:valAx>
        <c:axId val="364013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40162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46.05</c:v>
                </c:pt>
                <c:pt idx="1">
                  <c:v>36.35</c:v>
                </c:pt>
                <c:pt idx="2">
                  <c:v>35.950000000000003</c:v>
                </c:pt>
                <c:pt idx="3">
                  <c:v>45.55</c:v>
                </c:pt>
                <c:pt idx="4">
                  <c:v>39.450000000000003</c:v>
                </c:pt>
              </c:numCache>
            </c:numRef>
          </c:val>
          <c:extLst xmlns:c16r2="http://schemas.microsoft.com/office/drawing/2015/06/chart">
            <c:ext xmlns:c16="http://schemas.microsoft.com/office/drawing/2014/chart" uri="{C3380CC4-5D6E-409C-BE32-E72D297353CC}">
              <c16:uniqueId val="{00000000-49FE-4DF2-8F32-297DAF5639CF}"/>
            </c:ext>
          </c:extLst>
        </c:ser>
        <c:dLbls>
          <c:showLegendKey val="0"/>
          <c:showVal val="0"/>
          <c:showCatName val="0"/>
          <c:showSerName val="0"/>
          <c:showPercent val="0"/>
          <c:showBubbleSize val="0"/>
        </c:dLbls>
        <c:gapWidth val="150"/>
        <c:axId val="364015064"/>
        <c:axId val="36401271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xmlns:c16r2="http://schemas.microsoft.com/office/drawing/2015/06/chart">
            <c:ext xmlns:c16="http://schemas.microsoft.com/office/drawing/2014/chart" uri="{C3380CC4-5D6E-409C-BE32-E72D297353CC}">
              <c16:uniqueId val="{00000001-49FE-4DF2-8F32-297DAF5639CF}"/>
            </c:ext>
          </c:extLst>
        </c:ser>
        <c:dLbls>
          <c:showLegendKey val="0"/>
          <c:showVal val="0"/>
          <c:showCatName val="0"/>
          <c:showSerName val="0"/>
          <c:showPercent val="0"/>
          <c:showBubbleSize val="0"/>
        </c:dLbls>
        <c:marker val="1"/>
        <c:smooth val="0"/>
        <c:axId val="364015064"/>
        <c:axId val="364012712"/>
      </c:lineChart>
      <c:dateAx>
        <c:axId val="364015064"/>
        <c:scaling>
          <c:orientation val="minMax"/>
        </c:scaling>
        <c:delete val="1"/>
        <c:axPos val="b"/>
        <c:numFmt formatCode="ge" sourceLinked="1"/>
        <c:majorTickMark val="none"/>
        <c:minorTickMark val="none"/>
        <c:tickLblPos val="none"/>
        <c:crossAx val="364012712"/>
        <c:crosses val="autoZero"/>
        <c:auto val="1"/>
        <c:lblOffset val="100"/>
        <c:baseTimeUnit val="years"/>
      </c:dateAx>
      <c:valAx>
        <c:axId val="3640127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40150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49.3</c:v>
                </c:pt>
                <c:pt idx="1">
                  <c:v>49.3</c:v>
                </c:pt>
                <c:pt idx="2">
                  <c:v>49.3</c:v>
                </c:pt>
                <c:pt idx="3">
                  <c:v>49.3</c:v>
                </c:pt>
                <c:pt idx="4">
                  <c:v>49.3</c:v>
                </c:pt>
              </c:numCache>
            </c:numRef>
          </c:val>
          <c:extLst xmlns:c16r2="http://schemas.microsoft.com/office/drawing/2015/06/chart">
            <c:ext xmlns:c16="http://schemas.microsoft.com/office/drawing/2014/chart" uri="{C3380CC4-5D6E-409C-BE32-E72D297353CC}">
              <c16:uniqueId val="{00000000-A0BA-4B3B-B1BA-2731103D43FA}"/>
            </c:ext>
          </c:extLst>
        </c:ser>
        <c:dLbls>
          <c:showLegendKey val="0"/>
          <c:showVal val="0"/>
          <c:showCatName val="0"/>
          <c:showSerName val="0"/>
          <c:showPercent val="0"/>
          <c:showBubbleSize val="0"/>
        </c:dLbls>
        <c:gapWidth val="150"/>
        <c:axId val="364011144"/>
        <c:axId val="3640166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xmlns:c16r2="http://schemas.microsoft.com/office/drawing/2015/06/chart">
            <c:ext xmlns:c16="http://schemas.microsoft.com/office/drawing/2014/chart" uri="{C3380CC4-5D6E-409C-BE32-E72D297353CC}">
              <c16:uniqueId val="{00000001-A0BA-4B3B-B1BA-2731103D43FA}"/>
            </c:ext>
          </c:extLst>
        </c:ser>
        <c:dLbls>
          <c:showLegendKey val="0"/>
          <c:showVal val="0"/>
          <c:showCatName val="0"/>
          <c:showSerName val="0"/>
          <c:showPercent val="0"/>
          <c:showBubbleSize val="0"/>
        </c:dLbls>
        <c:marker val="1"/>
        <c:smooth val="0"/>
        <c:axId val="364011144"/>
        <c:axId val="364016632"/>
      </c:lineChart>
      <c:dateAx>
        <c:axId val="364011144"/>
        <c:scaling>
          <c:orientation val="minMax"/>
        </c:scaling>
        <c:delete val="1"/>
        <c:axPos val="b"/>
        <c:numFmt formatCode="ge" sourceLinked="1"/>
        <c:majorTickMark val="none"/>
        <c:minorTickMark val="none"/>
        <c:tickLblPos val="none"/>
        <c:crossAx val="364016632"/>
        <c:crosses val="autoZero"/>
        <c:auto val="1"/>
        <c:lblOffset val="100"/>
        <c:baseTimeUnit val="years"/>
      </c:dateAx>
      <c:valAx>
        <c:axId val="3640166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40111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12.6</c:v>
                </c:pt>
              </c:numCache>
            </c:numRef>
          </c:val>
          <c:extLst xmlns:c16r2="http://schemas.microsoft.com/office/drawing/2015/06/chart">
            <c:ext xmlns:c16="http://schemas.microsoft.com/office/drawing/2014/chart" uri="{C3380CC4-5D6E-409C-BE32-E72D297353CC}">
              <c16:uniqueId val="{00000000-A10E-4CCD-94E9-4A438ABCA4A2}"/>
            </c:ext>
          </c:extLst>
        </c:ser>
        <c:dLbls>
          <c:showLegendKey val="0"/>
          <c:showVal val="0"/>
          <c:showCatName val="0"/>
          <c:showSerName val="0"/>
          <c:showPercent val="0"/>
          <c:showBubbleSize val="0"/>
        </c:dLbls>
        <c:gapWidth val="150"/>
        <c:axId val="364013888"/>
        <c:axId val="36401036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xmlns:c16r2="http://schemas.microsoft.com/office/drawing/2015/06/chart">
            <c:ext xmlns:c16="http://schemas.microsoft.com/office/drawing/2014/chart" uri="{C3380CC4-5D6E-409C-BE32-E72D297353CC}">
              <c16:uniqueId val="{00000001-A10E-4CCD-94E9-4A438ABCA4A2}"/>
            </c:ext>
          </c:extLst>
        </c:ser>
        <c:dLbls>
          <c:showLegendKey val="0"/>
          <c:showVal val="0"/>
          <c:showCatName val="0"/>
          <c:showSerName val="0"/>
          <c:showPercent val="0"/>
          <c:showBubbleSize val="0"/>
        </c:dLbls>
        <c:marker val="1"/>
        <c:smooth val="0"/>
        <c:axId val="364013888"/>
        <c:axId val="364010360"/>
      </c:lineChart>
      <c:dateAx>
        <c:axId val="364013888"/>
        <c:scaling>
          <c:orientation val="minMax"/>
        </c:scaling>
        <c:delete val="1"/>
        <c:axPos val="b"/>
        <c:numFmt formatCode="ge" sourceLinked="1"/>
        <c:majorTickMark val="none"/>
        <c:minorTickMark val="none"/>
        <c:tickLblPos val="none"/>
        <c:crossAx val="364010360"/>
        <c:crosses val="autoZero"/>
        <c:auto val="1"/>
        <c:lblOffset val="100"/>
        <c:baseTimeUnit val="years"/>
      </c:dateAx>
      <c:valAx>
        <c:axId val="3640103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40138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105.8</c:v>
                </c:pt>
                <c:pt idx="1">
                  <c:v>123.73</c:v>
                </c:pt>
                <c:pt idx="2">
                  <c:v>115.49</c:v>
                </c:pt>
                <c:pt idx="3">
                  <c:v>115.78</c:v>
                </c:pt>
                <c:pt idx="4">
                  <c:v>89.41</c:v>
                </c:pt>
              </c:numCache>
            </c:numRef>
          </c:val>
          <c:extLst xmlns:c16r2="http://schemas.microsoft.com/office/drawing/2015/06/chart">
            <c:ext xmlns:c16="http://schemas.microsoft.com/office/drawing/2014/chart" uri="{C3380CC4-5D6E-409C-BE32-E72D297353CC}">
              <c16:uniqueId val="{00000000-7567-4838-A7F7-6BC1560526E2}"/>
            </c:ext>
          </c:extLst>
        </c:ser>
        <c:dLbls>
          <c:showLegendKey val="0"/>
          <c:showVal val="0"/>
          <c:showCatName val="0"/>
          <c:showSerName val="0"/>
          <c:showPercent val="0"/>
          <c:showBubbleSize val="0"/>
        </c:dLbls>
        <c:gapWidth val="150"/>
        <c:axId val="364011536"/>
        <c:axId val="36229296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xmlns:c16r2="http://schemas.microsoft.com/office/drawing/2015/06/chart">
            <c:ext xmlns:c16="http://schemas.microsoft.com/office/drawing/2014/chart" uri="{C3380CC4-5D6E-409C-BE32-E72D297353CC}">
              <c16:uniqueId val="{00000001-7567-4838-A7F7-6BC1560526E2}"/>
            </c:ext>
          </c:extLst>
        </c:ser>
        <c:dLbls>
          <c:showLegendKey val="0"/>
          <c:showVal val="0"/>
          <c:showCatName val="0"/>
          <c:showSerName val="0"/>
          <c:showPercent val="0"/>
          <c:showBubbleSize val="0"/>
        </c:dLbls>
        <c:marker val="1"/>
        <c:smooth val="0"/>
        <c:axId val="364011536"/>
        <c:axId val="362292968"/>
      </c:lineChart>
      <c:dateAx>
        <c:axId val="364011536"/>
        <c:scaling>
          <c:orientation val="minMax"/>
        </c:scaling>
        <c:delete val="1"/>
        <c:axPos val="b"/>
        <c:numFmt formatCode="ge" sourceLinked="1"/>
        <c:majorTickMark val="none"/>
        <c:minorTickMark val="none"/>
        <c:tickLblPos val="none"/>
        <c:crossAx val="362292968"/>
        <c:crosses val="autoZero"/>
        <c:auto val="1"/>
        <c:lblOffset val="100"/>
        <c:baseTimeUnit val="years"/>
      </c:dateAx>
      <c:valAx>
        <c:axId val="3622929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40115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HL1" zoomScaleNormal="100" workbookViewId="0">
      <selection activeCell="TL45" sqref="TL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三重県　津市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789</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96.4</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986</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106</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105.8</v>
      </c>
      <c r="Y32" s="106"/>
      <c r="Z32" s="106"/>
      <c r="AA32" s="106"/>
      <c r="AB32" s="106"/>
      <c r="AC32" s="106"/>
      <c r="AD32" s="106"/>
      <c r="AE32" s="106"/>
      <c r="AF32" s="106"/>
      <c r="AG32" s="106"/>
      <c r="AH32" s="106"/>
      <c r="AI32" s="106"/>
      <c r="AJ32" s="106"/>
      <c r="AK32" s="106"/>
      <c r="AL32" s="106"/>
      <c r="AM32" s="106"/>
      <c r="AN32" s="106"/>
      <c r="AO32" s="106"/>
      <c r="AP32" s="106"/>
      <c r="AQ32" s="107"/>
      <c r="AR32" s="105">
        <f>データ!U6</f>
        <v>123.73</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115.49</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115.78</v>
      </c>
      <c r="CG32" s="106"/>
      <c r="CH32" s="106"/>
      <c r="CI32" s="106"/>
      <c r="CJ32" s="106"/>
      <c r="CK32" s="106"/>
      <c r="CL32" s="106"/>
      <c r="CM32" s="106"/>
      <c r="CN32" s="106"/>
      <c r="CO32" s="106"/>
      <c r="CP32" s="106"/>
      <c r="CQ32" s="106"/>
      <c r="CR32" s="106"/>
      <c r="CS32" s="106"/>
      <c r="CT32" s="106"/>
      <c r="CU32" s="106"/>
      <c r="CV32" s="106"/>
      <c r="CW32" s="106"/>
      <c r="CX32" s="106"/>
      <c r="CY32" s="107"/>
      <c r="CZ32" s="105">
        <f>データ!X6</f>
        <v>89.41</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12.6</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2262.7800000000002</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3317.76</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2530.12</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2539.29</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2156.33</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0</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107</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105.5</v>
      </c>
      <c r="Y55" s="106"/>
      <c r="Z55" s="106"/>
      <c r="AA55" s="106"/>
      <c r="AB55" s="106"/>
      <c r="AC55" s="106"/>
      <c r="AD55" s="106"/>
      <c r="AE55" s="106"/>
      <c r="AF55" s="106"/>
      <c r="AG55" s="106"/>
      <c r="AH55" s="106"/>
      <c r="AI55" s="106"/>
      <c r="AJ55" s="106"/>
      <c r="AK55" s="106"/>
      <c r="AL55" s="106"/>
      <c r="AM55" s="106"/>
      <c r="AN55" s="106"/>
      <c r="AO55" s="106"/>
      <c r="AP55" s="106"/>
      <c r="AQ55" s="107"/>
      <c r="AR55" s="105">
        <f>データ!BM6</f>
        <v>123.39</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114.46</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115.28</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84.07</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62.33</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66.06</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72.58</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59.03</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90.15</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46.05</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36.35</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35.950000000000003</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45.55</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39.450000000000003</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49.3</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49.3</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49.3</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49.3</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49.3</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105</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62.29</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65.36</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68.260000000000005</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71.17</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74.069999999999993</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52.45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53.92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53.32</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53.49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4.53</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3.56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3.46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0.71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0.19</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0.06</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37</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38</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JwkYpon7YEURDlt8Ludq15UHmE8Y70Ueuc2pjKUO8OLEojDfQZ/TNez/op+at6jOhuE5ALWFlMtetDIRVQA6Q==" saltValue="57q69v736jRDQ9oz2Uiui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50</v>
      </c>
      <c r="B4" s="47"/>
      <c r="C4" s="47"/>
      <c r="D4" s="47"/>
      <c r="E4" s="47"/>
      <c r="F4" s="47"/>
      <c r="G4" s="47"/>
      <c r="H4" s="155"/>
      <c r="I4" s="156"/>
      <c r="J4" s="156"/>
      <c r="K4" s="156"/>
      <c r="L4" s="156"/>
      <c r="M4" s="156"/>
      <c r="N4" s="156"/>
      <c r="O4" s="156"/>
      <c r="P4" s="156"/>
      <c r="Q4" s="156"/>
      <c r="R4" s="156"/>
      <c r="S4" s="156"/>
      <c r="T4" s="152" t="s">
        <v>51</v>
      </c>
      <c r="U4" s="152"/>
      <c r="V4" s="152"/>
      <c r="W4" s="152"/>
      <c r="X4" s="152"/>
      <c r="Y4" s="152"/>
      <c r="Z4" s="152"/>
      <c r="AA4" s="152"/>
      <c r="AB4" s="152"/>
      <c r="AC4" s="152"/>
      <c r="AD4" s="152"/>
      <c r="AE4" s="152" t="s">
        <v>52</v>
      </c>
      <c r="AF4" s="152"/>
      <c r="AG4" s="152"/>
      <c r="AH4" s="152"/>
      <c r="AI4" s="152"/>
      <c r="AJ4" s="152"/>
      <c r="AK4" s="152"/>
      <c r="AL4" s="152"/>
      <c r="AM4" s="152"/>
      <c r="AN4" s="152"/>
      <c r="AO4" s="152"/>
      <c r="AP4" s="152" t="s">
        <v>53</v>
      </c>
      <c r="AQ4" s="152"/>
      <c r="AR4" s="152"/>
      <c r="AS4" s="152"/>
      <c r="AT4" s="152"/>
      <c r="AU4" s="152"/>
      <c r="AV4" s="152"/>
      <c r="AW4" s="152"/>
      <c r="AX4" s="152"/>
      <c r="AY4" s="152"/>
      <c r="AZ4" s="152"/>
      <c r="BA4" s="152" t="s">
        <v>54</v>
      </c>
      <c r="BB4" s="152"/>
      <c r="BC4" s="152"/>
      <c r="BD4" s="152"/>
      <c r="BE4" s="152"/>
      <c r="BF4" s="152"/>
      <c r="BG4" s="152"/>
      <c r="BH4" s="152"/>
      <c r="BI4" s="152"/>
      <c r="BJ4" s="152"/>
      <c r="BK4" s="152"/>
      <c r="BL4" s="152" t="s">
        <v>55</v>
      </c>
      <c r="BM4" s="152"/>
      <c r="BN4" s="152"/>
      <c r="BO4" s="152"/>
      <c r="BP4" s="152"/>
      <c r="BQ4" s="152"/>
      <c r="BR4" s="152"/>
      <c r="BS4" s="152"/>
      <c r="BT4" s="152"/>
      <c r="BU4" s="152"/>
      <c r="BV4" s="152"/>
      <c r="BW4" s="152" t="s">
        <v>56</v>
      </c>
      <c r="BX4" s="152"/>
      <c r="BY4" s="152"/>
      <c r="BZ4" s="152"/>
      <c r="CA4" s="152"/>
      <c r="CB4" s="152"/>
      <c r="CC4" s="152"/>
      <c r="CD4" s="152"/>
      <c r="CE4" s="152"/>
      <c r="CF4" s="152"/>
      <c r="CG4" s="152"/>
      <c r="CH4" s="152" t="s">
        <v>57</v>
      </c>
      <c r="CI4" s="152"/>
      <c r="CJ4" s="152"/>
      <c r="CK4" s="152"/>
      <c r="CL4" s="152"/>
      <c r="CM4" s="152"/>
      <c r="CN4" s="152"/>
      <c r="CO4" s="152"/>
      <c r="CP4" s="152"/>
      <c r="CQ4" s="152"/>
      <c r="CR4" s="152"/>
      <c r="CS4" s="152" t="s">
        <v>58</v>
      </c>
      <c r="CT4" s="152"/>
      <c r="CU4" s="152"/>
      <c r="CV4" s="152"/>
      <c r="CW4" s="152"/>
      <c r="CX4" s="152"/>
      <c r="CY4" s="152"/>
      <c r="CZ4" s="152"/>
      <c r="DA4" s="152"/>
      <c r="DB4" s="152"/>
      <c r="DC4" s="152"/>
      <c r="DD4" s="152" t="s">
        <v>59</v>
      </c>
      <c r="DE4" s="152"/>
      <c r="DF4" s="152"/>
      <c r="DG4" s="152"/>
      <c r="DH4" s="152"/>
      <c r="DI4" s="152"/>
      <c r="DJ4" s="152"/>
      <c r="DK4" s="152"/>
      <c r="DL4" s="152"/>
      <c r="DM4" s="152"/>
      <c r="DN4" s="152"/>
      <c r="DO4" s="152" t="s">
        <v>60</v>
      </c>
      <c r="DP4" s="152"/>
      <c r="DQ4" s="152"/>
      <c r="DR4" s="152"/>
      <c r="DS4" s="152"/>
      <c r="DT4" s="152"/>
      <c r="DU4" s="152"/>
      <c r="DV4" s="152"/>
      <c r="DW4" s="152"/>
      <c r="DX4" s="152"/>
      <c r="DY4" s="152"/>
      <c r="DZ4" s="152" t="s">
        <v>61</v>
      </c>
      <c r="EA4" s="152"/>
      <c r="EB4" s="152"/>
      <c r="EC4" s="152"/>
      <c r="ED4" s="152"/>
      <c r="EE4" s="152"/>
      <c r="EF4" s="152"/>
      <c r="EG4" s="152"/>
      <c r="EH4" s="152"/>
      <c r="EI4" s="152"/>
      <c r="EJ4" s="152"/>
    </row>
    <row r="5" spans="1:140">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c r="A6" s="45" t="s">
        <v>87</v>
      </c>
      <c r="B6" s="50"/>
      <c r="C6" s="50"/>
      <c r="D6" s="50"/>
      <c r="E6" s="50"/>
      <c r="F6" s="50"/>
      <c r="G6" s="50"/>
      <c r="H6" s="50"/>
      <c r="I6" s="50"/>
      <c r="J6" s="50"/>
      <c r="K6" s="50"/>
      <c r="L6" s="50"/>
      <c r="M6" s="50"/>
      <c r="N6" s="50"/>
      <c r="O6" s="50"/>
      <c r="P6" s="50"/>
      <c r="Q6" s="51"/>
      <c r="R6" s="50"/>
      <c r="S6" s="50"/>
      <c r="T6" s="52">
        <f t="shared" ref="T6:CE6" si="3">T7</f>
        <v>105.8</v>
      </c>
      <c r="U6" s="52">
        <f>U7</f>
        <v>123.73</v>
      </c>
      <c r="V6" s="52">
        <f>V7</f>
        <v>115.49</v>
      </c>
      <c r="W6" s="52">
        <f>W7</f>
        <v>115.78</v>
      </c>
      <c r="X6" s="52">
        <f t="shared" si="3"/>
        <v>89.41</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12.6</v>
      </c>
      <c r="AJ6" s="52">
        <f t="shared" si="3"/>
        <v>102.41</v>
      </c>
      <c r="AK6" s="52">
        <f t="shared" si="3"/>
        <v>101.87</v>
      </c>
      <c r="AL6" s="52">
        <f t="shared" si="3"/>
        <v>115.82</v>
      </c>
      <c r="AM6" s="52">
        <f t="shared" si="3"/>
        <v>118.97</v>
      </c>
      <c r="AN6" s="52">
        <f t="shared" si="3"/>
        <v>121.15</v>
      </c>
      <c r="AO6" s="50" t="str">
        <f>IF(AO7="-","【-】","【"&amp;SUBSTITUTE(TEXT(AO7,"#,##0.00"),"-","△")&amp;"】")</f>
        <v>【26.31】</v>
      </c>
      <c r="AP6" s="52">
        <f t="shared" si="3"/>
        <v>2262.7800000000002</v>
      </c>
      <c r="AQ6" s="52">
        <f>AQ7</f>
        <v>3317.76</v>
      </c>
      <c r="AR6" s="52">
        <f>AR7</f>
        <v>2530.12</v>
      </c>
      <c r="AS6" s="52">
        <f>AS7</f>
        <v>2539.29</v>
      </c>
      <c r="AT6" s="52">
        <f t="shared" si="3"/>
        <v>2156.33</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105.5</v>
      </c>
      <c r="BM6" s="52">
        <f>BM7</f>
        <v>123.39</v>
      </c>
      <c r="BN6" s="52">
        <f>BN7</f>
        <v>114.46</v>
      </c>
      <c r="BO6" s="52">
        <f>BO7</f>
        <v>115.28</v>
      </c>
      <c r="BP6" s="52">
        <f t="shared" si="3"/>
        <v>84.07</v>
      </c>
      <c r="BQ6" s="52">
        <f t="shared" si="3"/>
        <v>91.03</v>
      </c>
      <c r="BR6" s="52">
        <f t="shared" si="3"/>
        <v>100.16</v>
      </c>
      <c r="BS6" s="52">
        <f t="shared" si="3"/>
        <v>100.54</v>
      </c>
      <c r="BT6" s="52">
        <f t="shared" si="3"/>
        <v>95.99</v>
      </c>
      <c r="BU6" s="52">
        <f t="shared" si="3"/>
        <v>94.91</v>
      </c>
      <c r="BV6" s="50" t="str">
        <f>IF(BV7="-","【-】","【"&amp;SUBSTITUTE(TEXT(BV7,"#,##0.00"),"-","△")&amp;"】")</f>
        <v>【114.16】</v>
      </c>
      <c r="BW6" s="52">
        <f t="shared" si="3"/>
        <v>62.33</v>
      </c>
      <c r="BX6" s="52">
        <f>BX7</f>
        <v>66.06</v>
      </c>
      <c r="BY6" s="52">
        <f>BY7</f>
        <v>72.58</v>
      </c>
      <c r="BZ6" s="52">
        <f>BZ7</f>
        <v>59.03</v>
      </c>
      <c r="CA6" s="52">
        <f t="shared" si="3"/>
        <v>90.15</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46.05</v>
      </c>
      <c r="CI6" s="52">
        <f>CI7</f>
        <v>36.35</v>
      </c>
      <c r="CJ6" s="52">
        <f>CJ7</f>
        <v>35.950000000000003</v>
      </c>
      <c r="CK6" s="52">
        <f>CK7</f>
        <v>45.55</v>
      </c>
      <c r="CL6" s="52">
        <f t="shared" si="5"/>
        <v>39.450000000000003</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49.3</v>
      </c>
      <c r="CT6" s="52">
        <f>CT7</f>
        <v>49.3</v>
      </c>
      <c r="CU6" s="52">
        <f>CU7</f>
        <v>49.3</v>
      </c>
      <c r="CV6" s="52">
        <f>CV7</f>
        <v>49.3</v>
      </c>
      <c r="CW6" s="52">
        <f t="shared" si="6"/>
        <v>49.3</v>
      </c>
      <c r="CX6" s="52">
        <f t="shared" si="6"/>
        <v>52.6</v>
      </c>
      <c r="CY6" s="52">
        <f t="shared" si="6"/>
        <v>52.54</v>
      </c>
      <c r="CZ6" s="52">
        <f t="shared" si="6"/>
        <v>50.81</v>
      </c>
      <c r="DA6" s="52">
        <f t="shared" si="6"/>
        <v>50.28</v>
      </c>
      <c r="DB6" s="52">
        <f t="shared" si="6"/>
        <v>51.42</v>
      </c>
      <c r="DC6" s="50" t="str">
        <f>IF(DC7="-","【-】","【"&amp;SUBSTITUTE(TEXT(DC7,"#,##0.00"),"-","△")&amp;"】")</f>
        <v>【77.10】</v>
      </c>
      <c r="DD6" s="52">
        <f t="shared" ref="DD6:DM6" si="7">DD7</f>
        <v>62.29</v>
      </c>
      <c r="DE6" s="52">
        <f>DE7</f>
        <v>65.36</v>
      </c>
      <c r="DF6" s="52">
        <f>DF7</f>
        <v>68.260000000000005</v>
      </c>
      <c r="DG6" s="52">
        <f>DG7</f>
        <v>71.17</v>
      </c>
      <c r="DH6" s="52">
        <f t="shared" si="7"/>
        <v>74.069999999999993</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88</v>
      </c>
      <c r="C7" s="54" t="s">
        <v>89</v>
      </c>
      <c r="D7" s="54" t="s">
        <v>90</v>
      </c>
      <c r="E7" s="54" t="s">
        <v>91</v>
      </c>
      <c r="F7" s="54" t="s">
        <v>92</v>
      </c>
      <c r="G7" s="54" t="s">
        <v>93</v>
      </c>
      <c r="H7" s="54" t="s">
        <v>94</v>
      </c>
      <c r="I7" s="54" t="s">
        <v>95</v>
      </c>
      <c r="J7" s="54" t="s">
        <v>96</v>
      </c>
      <c r="K7" s="55">
        <v>2000</v>
      </c>
      <c r="L7" s="54" t="s">
        <v>97</v>
      </c>
      <c r="M7" s="55">
        <v>1</v>
      </c>
      <c r="N7" s="55">
        <v>789</v>
      </c>
      <c r="O7" s="56" t="s">
        <v>98</v>
      </c>
      <c r="P7" s="56">
        <v>96.4</v>
      </c>
      <c r="Q7" s="55">
        <v>1</v>
      </c>
      <c r="R7" s="55">
        <v>986</v>
      </c>
      <c r="S7" s="54" t="s">
        <v>99</v>
      </c>
      <c r="T7" s="57">
        <v>105.8</v>
      </c>
      <c r="U7" s="57">
        <v>123.73</v>
      </c>
      <c r="V7" s="57">
        <v>115.49</v>
      </c>
      <c r="W7" s="57">
        <v>115.78</v>
      </c>
      <c r="X7" s="57">
        <v>89.41</v>
      </c>
      <c r="Y7" s="57">
        <v>117.77</v>
      </c>
      <c r="Z7" s="57">
        <v>118.03</v>
      </c>
      <c r="AA7" s="57">
        <v>120</v>
      </c>
      <c r="AB7" s="57">
        <v>113.67</v>
      </c>
      <c r="AC7" s="58">
        <v>110.79</v>
      </c>
      <c r="AD7" s="57">
        <v>118.92</v>
      </c>
      <c r="AE7" s="57">
        <v>0</v>
      </c>
      <c r="AF7" s="57">
        <v>0</v>
      </c>
      <c r="AG7" s="57">
        <v>0</v>
      </c>
      <c r="AH7" s="57">
        <v>0</v>
      </c>
      <c r="AI7" s="57">
        <v>12.6</v>
      </c>
      <c r="AJ7" s="57">
        <v>102.41</v>
      </c>
      <c r="AK7" s="57">
        <v>101.87</v>
      </c>
      <c r="AL7" s="57">
        <v>115.82</v>
      </c>
      <c r="AM7" s="57">
        <v>118.97</v>
      </c>
      <c r="AN7" s="57">
        <v>121.15</v>
      </c>
      <c r="AO7" s="57">
        <v>26.31</v>
      </c>
      <c r="AP7" s="57">
        <v>2262.7800000000002</v>
      </c>
      <c r="AQ7" s="57">
        <v>3317.76</v>
      </c>
      <c r="AR7" s="57">
        <v>2530.12</v>
      </c>
      <c r="AS7" s="57">
        <v>2539.29</v>
      </c>
      <c r="AT7" s="57">
        <v>2156.33</v>
      </c>
      <c r="AU7" s="57">
        <v>797.95</v>
      </c>
      <c r="AV7" s="57">
        <v>742.59</v>
      </c>
      <c r="AW7" s="57">
        <v>549.77</v>
      </c>
      <c r="AX7" s="57">
        <v>730.25</v>
      </c>
      <c r="AY7" s="57">
        <v>868.31</v>
      </c>
      <c r="AZ7" s="57">
        <v>450.05</v>
      </c>
      <c r="BA7" s="57">
        <v>0</v>
      </c>
      <c r="BB7" s="57">
        <v>0</v>
      </c>
      <c r="BC7" s="57">
        <v>0</v>
      </c>
      <c r="BD7" s="57">
        <v>0</v>
      </c>
      <c r="BE7" s="57">
        <v>0</v>
      </c>
      <c r="BF7" s="57">
        <v>446.61</v>
      </c>
      <c r="BG7" s="57">
        <v>430.97</v>
      </c>
      <c r="BH7" s="57">
        <v>536.28</v>
      </c>
      <c r="BI7" s="57">
        <v>514.66</v>
      </c>
      <c r="BJ7" s="57">
        <v>504.81</v>
      </c>
      <c r="BK7" s="57">
        <v>246.04</v>
      </c>
      <c r="BL7" s="57">
        <v>105.5</v>
      </c>
      <c r="BM7" s="57">
        <v>123.39</v>
      </c>
      <c r="BN7" s="57">
        <v>114.46</v>
      </c>
      <c r="BO7" s="57">
        <v>115.28</v>
      </c>
      <c r="BP7" s="57">
        <v>84.07</v>
      </c>
      <c r="BQ7" s="57">
        <v>91.03</v>
      </c>
      <c r="BR7" s="57">
        <v>100.16</v>
      </c>
      <c r="BS7" s="57">
        <v>100.54</v>
      </c>
      <c r="BT7" s="57">
        <v>95.99</v>
      </c>
      <c r="BU7" s="57">
        <v>94.91</v>
      </c>
      <c r="BV7" s="57">
        <v>114.16</v>
      </c>
      <c r="BW7" s="57">
        <v>62.33</v>
      </c>
      <c r="BX7" s="57">
        <v>66.06</v>
      </c>
      <c r="BY7" s="57">
        <v>72.58</v>
      </c>
      <c r="BZ7" s="57">
        <v>59.03</v>
      </c>
      <c r="CA7" s="57">
        <v>90.15</v>
      </c>
      <c r="CB7" s="57">
        <v>45.86</v>
      </c>
      <c r="CC7" s="57">
        <v>42.5</v>
      </c>
      <c r="CD7" s="57">
        <v>42.19</v>
      </c>
      <c r="CE7" s="57">
        <v>44.55</v>
      </c>
      <c r="CF7" s="57">
        <v>47.36</v>
      </c>
      <c r="CG7" s="57">
        <v>18.71</v>
      </c>
      <c r="CH7" s="57">
        <v>46.05</v>
      </c>
      <c r="CI7" s="57">
        <v>36.35</v>
      </c>
      <c r="CJ7" s="57">
        <v>35.950000000000003</v>
      </c>
      <c r="CK7" s="57">
        <v>45.55</v>
      </c>
      <c r="CL7" s="57">
        <v>39.450000000000003</v>
      </c>
      <c r="CM7" s="57">
        <v>35.78</v>
      </c>
      <c r="CN7" s="57">
        <v>35.909999999999997</v>
      </c>
      <c r="CO7" s="57">
        <v>35.54</v>
      </c>
      <c r="CP7" s="57">
        <v>35.24</v>
      </c>
      <c r="CQ7" s="57">
        <v>35.22</v>
      </c>
      <c r="CR7" s="57">
        <v>55.52</v>
      </c>
      <c r="CS7" s="57">
        <v>49.3</v>
      </c>
      <c r="CT7" s="57">
        <v>49.3</v>
      </c>
      <c r="CU7" s="57">
        <v>49.3</v>
      </c>
      <c r="CV7" s="57">
        <v>49.3</v>
      </c>
      <c r="CW7" s="57">
        <v>49.3</v>
      </c>
      <c r="CX7" s="57">
        <v>52.6</v>
      </c>
      <c r="CY7" s="57">
        <v>52.54</v>
      </c>
      <c r="CZ7" s="57">
        <v>50.81</v>
      </c>
      <c r="DA7" s="57">
        <v>50.28</v>
      </c>
      <c r="DB7" s="57">
        <v>51.42</v>
      </c>
      <c r="DC7" s="57">
        <v>77.099999999999994</v>
      </c>
      <c r="DD7" s="57">
        <v>62.29</v>
      </c>
      <c r="DE7" s="57">
        <v>65.36</v>
      </c>
      <c r="DF7" s="57">
        <v>68.260000000000005</v>
      </c>
      <c r="DG7" s="57">
        <v>71.17</v>
      </c>
      <c r="DH7" s="57">
        <v>74.069999999999993</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105.8</v>
      </c>
      <c r="V11" s="64">
        <f>IF(U6="-",NA(),U6)</f>
        <v>123.73</v>
      </c>
      <c r="W11" s="64">
        <f>IF(V6="-",NA(),V6)</f>
        <v>115.49</v>
      </c>
      <c r="X11" s="64">
        <f>IF(W6="-",NA(),W6)</f>
        <v>115.78</v>
      </c>
      <c r="Y11" s="64">
        <f>IF(X6="-",NA(),X6)</f>
        <v>89.41</v>
      </c>
      <c r="AE11" s="63" t="s">
        <v>23</v>
      </c>
      <c r="AF11" s="64">
        <f>IF(AE6="-",NA(),AE6)</f>
        <v>0</v>
      </c>
      <c r="AG11" s="64">
        <f>IF(AF6="-",NA(),AF6)</f>
        <v>0</v>
      </c>
      <c r="AH11" s="64">
        <f>IF(AG6="-",NA(),AG6)</f>
        <v>0</v>
      </c>
      <c r="AI11" s="64">
        <f>IF(AH6="-",NA(),AH6)</f>
        <v>0</v>
      </c>
      <c r="AJ11" s="64">
        <f>IF(AI6="-",NA(),AI6)</f>
        <v>12.6</v>
      </c>
      <c r="AP11" s="63" t="s">
        <v>23</v>
      </c>
      <c r="AQ11" s="64">
        <f>IF(AP6="-",NA(),AP6)</f>
        <v>2262.7800000000002</v>
      </c>
      <c r="AR11" s="64">
        <f>IF(AQ6="-",NA(),AQ6)</f>
        <v>3317.76</v>
      </c>
      <c r="AS11" s="64">
        <f>IF(AR6="-",NA(),AR6)</f>
        <v>2530.12</v>
      </c>
      <c r="AT11" s="64">
        <f>IF(AS6="-",NA(),AS6)</f>
        <v>2539.29</v>
      </c>
      <c r="AU11" s="64">
        <f>IF(AT6="-",NA(),AT6)</f>
        <v>2156.33</v>
      </c>
      <c r="BA11" s="63" t="s">
        <v>23</v>
      </c>
      <c r="BB11" s="64">
        <f>IF(BA6="-",NA(),BA6)</f>
        <v>0</v>
      </c>
      <c r="BC11" s="64">
        <f>IF(BB6="-",NA(),BB6)</f>
        <v>0</v>
      </c>
      <c r="BD11" s="64">
        <f>IF(BC6="-",NA(),BC6)</f>
        <v>0</v>
      </c>
      <c r="BE11" s="64">
        <f>IF(BD6="-",NA(),BD6)</f>
        <v>0</v>
      </c>
      <c r="BF11" s="64">
        <f>IF(BE6="-",NA(),BE6)</f>
        <v>0</v>
      </c>
      <c r="BL11" s="63" t="s">
        <v>23</v>
      </c>
      <c r="BM11" s="64">
        <f>IF(BL6="-",NA(),BL6)</f>
        <v>105.5</v>
      </c>
      <c r="BN11" s="64">
        <f>IF(BM6="-",NA(),BM6)</f>
        <v>123.39</v>
      </c>
      <c r="BO11" s="64">
        <f>IF(BN6="-",NA(),BN6)</f>
        <v>114.46</v>
      </c>
      <c r="BP11" s="64">
        <f>IF(BO6="-",NA(),BO6)</f>
        <v>115.28</v>
      </c>
      <c r="BQ11" s="64">
        <f>IF(BP6="-",NA(),BP6)</f>
        <v>84.07</v>
      </c>
      <c r="BW11" s="63" t="s">
        <v>23</v>
      </c>
      <c r="BX11" s="64">
        <f>IF(BW6="-",NA(),BW6)</f>
        <v>62.33</v>
      </c>
      <c r="BY11" s="64">
        <f>IF(BX6="-",NA(),BX6)</f>
        <v>66.06</v>
      </c>
      <c r="BZ11" s="64">
        <f>IF(BY6="-",NA(),BY6)</f>
        <v>72.58</v>
      </c>
      <c r="CA11" s="64">
        <f>IF(BZ6="-",NA(),BZ6)</f>
        <v>59.03</v>
      </c>
      <c r="CB11" s="64">
        <f>IF(CA6="-",NA(),CA6)</f>
        <v>90.15</v>
      </c>
      <c r="CH11" s="63" t="s">
        <v>23</v>
      </c>
      <c r="CI11" s="64">
        <f>IF(CH6="-",NA(),CH6)</f>
        <v>46.05</v>
      </c>
      <c r="CJ11" s="64">
        <f>IF(CI6="-",NA(),CI6)</f>
        <v>36.35</v>
      </c>
      <c r="CK11" s="64">
        <f>IF(CJ6="-",NA(),CJ6)</f>
        <v>35.950000000000003</v>
      </c>
      <c r="CL11" s="64">
        <f>IF(CK6="-",NA(),CK6)</f>
        <v>45.55</v>
      </c>
      <c r="CM11" s="64">
        <f>IF(CL6="-",NA(),CL6)</f>
        <v>39.450000000000003</v>
      </c>
      <c r="CS11" s="63" t="s">
        <v>23</v>
      </c>
      <c r="CT11" s="64">
        <f>IF(CS6="-",NA(),CS6)</f>
        <v>49.3</v>
      </c>
      <c r="CU11" s="64">
        <f>IF(CT6="-",NA(),CT6)</f>
        <v>49.3</v>
      </c>
      <c r="CV11" s="64">
        <f>IF(CU6="-",NA(),CU6)</f>
        <v>49.3</v>
      </c>
      <c r="CW11" s="64">
        <f>IF(CV6="-",NA(),CV6)</f>
        <v>49.3</v>
      </c>
      <c r="CX11" s="64">
        <f>IF(CW6="-",NA(),CW6)</f>
        <v>49.3</v>
      </c>
      <c r="DD11" s="63" t="s">
        <v>23</v>
      </c>
      <c r="DE11" s="64">
        <f>IF(DD6="-",NA(),DD6)</f>
        <v>62.29</v>
      </c>
      <c r="DF11" s="64">
        <f>IF(DE6="-",NA(),DE6)</f>
        <v>65.36</v>
      </c>
      <c r="DG11" s="64">
        <f>IF(DF6="-",NA(),DF6)</f>
        <v>68.260000000000005</v>
      </c>
      <c r="DH11" s="64">
        <f>IF(DG6="-",NA(),DG6)</f>
        <v>71.17</v>
      </c>
      <c r="DI11" s="64">
        <f>IF(DH6="-",NA(),DH6)</f>
        <v>74.069999999999993</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日比　孝明(H2703)</cp:lastModifiedBy>
  <cp:lastPrinted>2020-02-05T00:53:54Z</cp:lastPrinted>
  <dcterms:created xsi:type="dcterms:W3CDTF">2019-12-05T07:46:27Z</dcterms:created>
  <dcterms:modified xsi:type="dcterms:W3CDTF">2020-02-05T02:55:17Z</dcterms:modified>
  <cp:category/>
</cp:coreProperties>
</file>