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hiruma30\Desktop\経営比較分析表（H30決算）\【経営比較分析表】2018_244422_46_010\"/>
    </mc:Choice>
  </mc:AlternateContent>
  <workbookProtection workbookAlgorithmName="SHA-512" workbookHashValue="g33e69JWOeTinlRHoVjJmIHMfkQTV0kAcLHfyBUxVPOOITSFXl79ksnOtjzvgOkUn1XPOD3Wf28XSL4j7M2O8w==" workbookSaltValue="EW8scw+o7ths0Endi29lF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<sst xmlns="http://schemas.openxmlformats.org/spreadsheetml/2006/main" count="220" uniqueCount="108">
  <si>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</si>
  <si>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</si>
  <si>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</si>
  <si>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</si>
  <si>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</si>
  <si>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</si>
  <si>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</si>
  <si>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</si>
  <si>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</si>
  <si>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</si>
  <si>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</si>
  <si>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</si>
  <si>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</si>
  <si>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</si>
  <si>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</si>
  <si>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</si>
  <si>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</si>
  <si>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</si>
  <si>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</si>
  <si>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</si>
  <si>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</si>
  <si>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</si>
  <si>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</si>
  <si>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</si>
  <si>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</si>
  <si>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</si>
  <si>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</si>
  <si>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</si>
  <si>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</si>
  <si>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</si>
  <si>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</si>
  <si>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</si>
  <si>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</si>
  <si>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</si>
  <si>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</si>
  <si>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</si>
  <si>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</si>
  <si>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</si>
  <si>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</si>
  <si>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</si>
  <si>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</si>
  <si>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</si>
  <si>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</si>
  <si>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</si>
  <si>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</si>
  <si>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</si>
  <si>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</si>
  <si>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</si>
  <si>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</si>
  <si>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</si>
  <si>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</si>
  <si>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</si>
  <si>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</si>
  <si>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</si>
  <si>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</si>
  <si>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</si>
  <si>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</si>
  <si>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</si>
  <si>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</si>
  <si>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</si>
  <si>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</si>
  <si>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</si>
  <si>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</si>
  <si>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</si>
  <si>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</si>
  <si>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</si>
  <si>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</si>
  <si>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</si>
  <si>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</si>
  <si>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</si>
  <si>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</si>
  <si>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</si>
  <si>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</si>
  <si>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</si>
  <si>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</si>
  <si>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</si>
  <si>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</si>
  <si>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</si>
  <si>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</si>
  <si>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</si>
  <si>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</si>
  <si>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</si>
  <si>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</si>
  <si>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</si>
  <si>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</si>
  <si>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</si>
  <si>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</si>
  <si>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</si>
  <si>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</si>
  <si>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</si>
  <si>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</si>
  <si>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</si>
  <si>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</si>
  <si>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明和町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</si>
  <si>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</si>
  <si>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</si>
  <si>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</si>
  <si>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</si>
  <si>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</si>
  <si>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</si>
  <si>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</si>
  <si>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</si>
  <si>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</si>
  <si>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</si>
  <si>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</si>
  <si>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経常収支において黒字が継続し、企業債残高の縮減も進んでいる。
　また、流動比率、料金回収率、施設利用率等からも経営状況は概ね健全である。
　今後、老朽管の更新・耐震化を進めていくためには、財政状況の変動を注視し、さらなる経営の効率化を図る必要がある。</t>
    <rPh sb="1" eb="3">
      <t>ケイジョウ</t>
    </rPh>
    <rPh sb="3" eb="5">
      <t>シュウシ</t>
    </rPh>
    <rPh sb="9" eb="11">
      <t>クロジ</t>
    </rPh>
    <rPh sb="12" eb="14">
      <t>ケイゾク</t>
    </rPh>
    <rPh sb="16" eb="18">
      <t>キギョウ</t>
    </rPh>
    <rPh sb="18" eb="19">
      <t>サイ</t>
    </rPh>
    <rPh sb="19" eb="21">
      <t>ザンダカ</t>
    </rPh>
    <rPh sb="22" eb="24">
      <t>シュクゲン</t>
    </rPh>
    <rPh sb="25" eb="26">
      <t>スス</t>
    </rPh>
    <rPh sb="36" eb="38">
      <t>リュウドウ</t>
    </rPh>
    <rPh sb="38" eb="40">
      <t>ヒリツ</t>
    </rPh>
    <rPh sb="41" eb="43">
      <t>リョウキン</t>
    </rPh>
    <rPh sb="43" eb="45">
      <t>カイシュウ</t>
    </rPh>
    <rPh sb="45" eb="46">
      <t>リツ</t>
    </rPh>
    <rPh sb="47" eb="49">
      <t>シセツ</t>
    </rPh>
    <rPh sb="49" eb="51">
      <t>リヨウ</t>
    </rPh>
    <rPh sb="51" eb="52">
      <t>リツ</t>
    </rPh>
    <rPh sb="52" eb="53">
      <t>ラ</t>
    </rPh>
    <rPh sb="56" eb="58">
      <t>ケイエイ</t>
    </rPh>
    <rPh sb="58" eb="60">
      <t>ジョウキョウ</t>
    </rPh>
    <rPh sb="61" eb="62">
      <t>オオム</t>
    </rPh>
    <rPh sb="63" eb="65">
      <t>ケンゼン</t>
    </rPh>
    <rPh sb="71" eb="73">
      <t>コンゴ</t>
    </rPh>
    <rPh sb="74" eb="76">
      <t>ロウキュウ</t>
    </rPh>
    <rPh sb="76" eb="77">
      <t>カン</t>
    </rPh>
    <rPh sb="78" eb="80">
      <t>コウシン</t>
    </rPh>
    <rPh sb="81" eb="84">
      <t>タイシンカ</t>
    </rPh>
    <rPh sb="85" eb="86">
      <t>スス</t>
    </rPh>
    <rPh sb="95" eb="97">
      <t>ザイセイ</t>
    </rPh>
    <rPh sb="97" eb="99">
      <t>ジョウキョウ</t>
    </rPh>
    <rPh sb="100" eb="102">
      <t>ヘンドウ</t>
    </rPh>
    <rPh sb="103" eb="105">
      <t>チュウシ</t>
    </rPh>
    <rPh sb="111" eb="113">
      <t>ケイエイ</t>
    </rPh>
    <rPh sb="114" eb="117">
      <t>コウリツカ</t>
    </rPh>
    <rPh sb="118" eb="119">
      <t>ハカ</t>
    </rPh>
    <rPh sb="120" eb="122">
      <t>ヒツヨウ</t>
    </rPh>
    <phoneticPr fontId="4"/>
  </si>
  <si>
    <t>　旧簡易水道等から引き継いだ管路を中心に、耐用年数を経過した老朽管があり、有収率の低下にも影響が見られる。
　他事業に伴う水道管移設や部分的な布設替えは行っているが、今後は、計画的な老朽管更新や耐震化に着手する必要がある。</t>
    <rPh sb="1" eb="2">
      <t>キュウ</t>
    </rPh>
    <rPh sb="2" eb="4">
      <t>カンイ</t>
    </rPh>
    <rPh sb="4" eb="6">
      <t>スイドウ</t>
    </rPh>
    <rPh sb="6" eb="7">
      <t>ラ</t>
    </rPh>
    <rPh sb="9" eb="10">
      <t>ヒ</t>
    </rPh>
    <rPh sb="11" eb="12">
      <t>ツ</t>
    </rPh>
    <rPh sb="14" eb="16">
      <t>カンロ</t>
    </rPh>
    <rPh sb="17" eb="19">
      <t>チュウシン</t>
    </rPh>
    <rPh sb="21" eb="23">
      <t>タイヨウ</t>
    </rPh>
    <rPh sb="23" eb="25">
      <t>ネンスウ</t>
    </rPh>
    <rPh sb="26" eb="28">
      <t>ケイカ</t>
    </rPh>
    <rPh sb="30" eb="32">
      <t>ロウキュウ</t>
    </rPh>
    <rPh sb="32" eb="33">
      <t>カン</t>
    </rPh>
    <rPh sb="37" eb="40">
      <t>ユウシュウリツ</t>
    </rPh>
    <rPh sb="41" eb="43">
      <t>テイカ</t>
    </rPh>
    <rPh sb="45" eb="47">
      <t>エイキョウ</t>
    </rPh>
    <rPh sb="48" eb="49">
      <t>ミ</t>
    </rPh>
    <rPh sb="55" eb="56">
      <t>タ</t>
    </rPh>
    <rPh sb="56" eb="58">
      <t>ジギョウ</t>
    </rPh>
    <rPh sb="59" eb="60">
      <t>トモナ</t>
    </rPh>
    <rPh sb="61" eb="64">
      <t>スイドウカン</t>
    </rPh>
    <rPh sb="64" eb="66">
      <t>イセツ</t>
    </rPh>
    <rPh sb="67" eb="70">
      <t>ブブンテキ</t>
    </rPh>
    <rPh sb="71" eb="73">
      <t>フセツ</t>
    </rPh>
    <rPh sb="73" eb="74">
      <t>カ</t>
    </rPh>
    <rPh sb="76" eb="77">
      <t>オコナ</t>
    </rPh>
    <rPh sb="83" eb="85">
      <t>コンゴ</t>
    </rPh>
    <rPh sb="87" eb="90">
      <t>ケイカクテキ</t>
    </rPh>
    <rPh sb="94" eb="96">
      <t>コウシン</t>
    </rPh>
    <rPh sb="97" eb="100">
      <t>タイシンカ</t>
    </rPh>
    <rPh sb="101" eb="103">
      <t>チャクシュ</t>
    </rPh>
    <rPh sb="105" eb="107">
      <t>ヒツヨウ</t>
    </rPh>
    <phoneticPr fontId="4"/>
  </si>
  <si>
    <t>　現在の経営状況は概ね健全と判断されるが、老朽管更新・耐震化を進める上では相当の期間・財源を要する。
　このため、将来人口や水需要の予測を考慮した整備計画の策定とあわせ、適正な受益者負担となる料金水準の見直しなどに取り組む必要がある。</t>
    <rPh sb="1" eb="3">
      <t>ゲンザイ</t>
    </rPh>
    <rPh sb="4" eb="6">
      <t>ケイエイ</t>
    </rPh>
    <rPh sb="6" eb="8">
      <t>ジョウキョウ</t>
    </rPh>
    <rPh sb="9" eb="10">
      <t>オオム</t>
    </rPh>
    <rPh sb="11" eb="13">
      <t>ケンゼン</t>
    </rPh>
    <rPh sb="14" eb="16">
      <t>ハンダン</t>
    </rPh>
    <rPh sb="21" eb="23">
      <t>ロウキュウ</t>
    </rPh>
    <rPh sb="23" eb="24">
      <t>カン</t>
    </rPh>
    <rPh sb="24" eb="26">
      <t>コウシン</t>
    </rPh>
    <rPh sb="27" eb="30">
      <t>タイシンカ</t>
    </rPh>
    <rPh sb="31" eb="32">
      <t>スス</t>
    </rPh>
    <rPh sb="34" eb="35">
      <t>ウエ</t>
    </rPh>
    <rPh sb="37" eb="39">
      <t>ソウトウ</t>
    </rPh>
    <rPh sb="40" eb="42">
      <t>キカン</t>
    </rPh>
    <rPh sb="43" eb="45">
      <t>ザイゲン</t>
    </rPh>
    <rPh sb="46" eb="47">
      <t>ヨウ</t>
    </rPh>
    <rPh sb="57" eb="59">
      <t>ショウライ</t>
    </rPh>
    <rPh sb="59" eb="61">
      <t>ジンコウ</t>
    </rPh>
    <rPh sb="62" eb="63">
      <t>ミズ</t>
    </rPh>
    <rPh sb="63" eb="65">
      <t>ジュヨウ</t>
    </rPh>
    <rPh sb="66" eb="68">
      <t>ヨソク</t>
    </rPh>
    <rPh sb="69" eb="71">
      <t>コウリョ</t>
    </rPh>
    <rPh sb="73" eb="75">
      <t>セイビ</t>
    </rPh>
    <rPh sb="75" eb="77">
      <t>ケイカク</t>
    </rPh>
    <rPh sb="78" eb="80">
      <t>サクテイ</t>
    </rPh>
    <rPh sb="85" eb="87">
      <t>テキセイ</t>
    </rPh>
    <rPh sb="88" eb="91">
      <t>ジュエキシャ</t>
    </rPh>
    <rPh sb="91" eb="93">
      <t>フタン</t>
    </rPh>
    <rPh sb="96" eb="98">
      <t>リョウキン</t>
    </rPh>
    <rPh sb="98" eb="100">
      <t>スイジュン</t>
    </rPh>
    <rPh sb="101" eb="103">
      <t>ミナオ</t>
    </rPh>
    <rPh sb="107" eb="108">
      <t>ト</t>
    </rPh>
    <rPh sb="109" eb="110">
      <t>ク</t>
    </rPh>
    <rPh sb="111" eb="11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</si>
</sst>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0.39</c:v>
                </c:pt>
                <c:pt idx="1">
                  <c:v>0.24</c:v>
                </c:pt>
                <c:pt idx="2">
                  <c:v>0.69</c:v>
                </c:pt>
                <c:pt idx="3">
                  <c:v>0.44</c:v>
                </c:pt>
                <c:pt idx="4">
                  <c:v>0.21</c:v>
                </c:pt>
              </c:numCache>
            </c:numRef>
          </c:val>
          <c:extLst>
            <c:ext xmlns:c16="http://schemas.microsoft.com/office/drawing/2014/chart" uri="{C3380CC4-5D6E-409C-BE32-E72D297353CC}">
              <c16:uniqueId val="{00000000-8A43-490D-B212-758E35CBE3B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c:ext xmlns:c16="http://schemas.microsoft.com/office/drawing/2014/chart" uri="{C3380CC4-5D6E-409C-BE32-E72D297353CC}">
              <c16:uniqueId val="{00000001-8A43-490D-B212-758E35CBE3B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67.790000000000006</c:v>
                </c:pt>
                <c:pt idx="1">
                  <c:v>67.39</c:v>
                </c:pt>
                <c:pt idx="2">
                  <c:v>68.569999999999993</c:v>
                </c:pt>
                <c:pt idx="3">
                  <c:v>70.569999999999993</c:v>
                </c:pt>
                <c:pt idx="4">
                  <c:v>70.39</c:v>
                </c:pt>
              </c:numCache>
            </c:numRef>
          </c:val>
          <c:extLst>
            <c:ext xmlns:c16="http://schemas.microsoft.com/office/drawing/2014/chart" uri="{C3380CC4-5D6E-409C-BE32-E72D297353CC}">
              <c16:uniqueId val="{00000000-2989-4130-A764-F5C46673688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c:ext xmlns:c16="http://schemas.microsoft.com/office/drawing/2014/chart" uri="{C3380CC4-5D6E-409C-BE32-E72D297353CC}">
              <c16:uniqueId val="{00000001-2989-4130-A764-F5C46673688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86.24</c:v>
                </c:pt>
                <c:pt idx="1">
                  <c:v>86.83</c:v>
                </c:pt>
                <c:pt idx="2">
                  <c:v>86.42</c:v>
                </c:pt>
                <c:pt idx="3">
                  <c:v>84.73</c:v>
                </c:pt>
                <c:pt idx="4">
                  <c:v>85.16</c:v>
                </c:pt>
              </c:numCache>
            </c:numRef>
          </c:val>
          <c:extLst>
            <c:ext xmlns:c16="http://schemas.microsoft.com/office/drawing/2014/chart" uri="{C3380CC4-5D6E-409C-BE32-E72D297353CC}">
              <c16:uniqueId val="{00000000-4951-44AD-8C62-B7794B44237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c:ext xmlns:c16="http://schemas.microsoft.com/office/drawing/2014/chart" uri="{C3380CC4-5D6E-409C-BE32-E72D297353CC}">
              <c16:uniqueId val="{00000001-4951-44AD-8C62-B7794B44237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152.74</c:v>
                </c:pt>
                <c:pt idx="1">
                  <c:v>107.92</c:v>
                </c:pt>
                <c:pt idx="2">
                  <c:v>108.08</c:v>
                </c:pt>
                <c:pt idx="3">
                  <c:v>108.39</c:v>
                </c:pt>
                <c:pt idx="4">
                  <c:v>107.12</c:v>
                </c:pt>
              </c:numCache>
            </c:numRef>
          </c:val>
          <c:extLst>
            <c:ext xmlns:c16="http://schemas.microsoft.com/office/drawing/2014/chart" uri="{C3380CC4-5D6E-409C-BE32-E72D297353CC}">
              <c16:uniqueId val="{00000000-54EB-4CB2-9D21-501DCCA2362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c:ext xmlns:c16="http://schemas.microsoft.com/office/drawing/2014/chart" uri="{C3380CC4-5D6E-409C-BE32-E72D297353CC}">
              <c16:uniqueId val="{00000001-54EB-4CB2-9D21-501DCCA2362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26.18</c:v>
                </c:pt>
                <c:pt idx="1">
                  <c:v>28.33</c:v>
                </c:pt>
                <c:pt idx="2">
                  <c:v>30.54</c:v>
                </c:pt>
                <c:pt idx="3">
                  <c:v>32.479999999999997</c:v>
                </c:pt>
                <c:pt idx="4">
                  <c:v>34.549999999999997</c:v>
                </c:pt>
              </c:numCache>
            </c:numRef>
          </c:val>
          <c:extLst>
            <c:ext xmlns:c16="http://schemas.microsoft.com/office/drawing/2014/chart" uri="{C3380CC4-5D6E-409C-BE32-E72D297353CC}">
              <c16:uniqueId val="{00000000-73A1-44BA-B1D6-6630411975F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c:ext xmlns:c16="http://schemas.microsoft.com/office/drawing/2014/chart" uri="{C3380CC4-5D6E-409C-BE32-E72D297353CC}">
              <c16:uniqueId val="{00000001-73A1-44BA-B1D6-6630411975F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10.23</c:v>
                </c:pt>
                <c:pt idx="1">
                  <c:v>10.19</c:v>
                </c:pt>
                <c:pt idx="2">
                  <c:v>10.06</c:v>
                </c:pt>
                <c:pt idx="3">
                  <c:v>9.73</c:v>
                </c:pt>
                <c:pt idx="4">
                  <c:v>9.32</c:v>
                </c:pt>
              </c:numCache>
            </c:numRef>
          </c:val>
          <c:extLst>
            <c:ext xmlns:c16="http://schemas.microsoft.com/office/drawing/2014/chart" uri="{C3380CC4-5D6E-409C-BE32-E72D297353CC}">
              <c16:uniqueId val="{00000000-A2B4-41EC-83B5-9F027BFD233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c:ext xmlns:c16="http://schemas.microsoft.com/office/drawing/2014/chart" uri="{C3380CC4-5D6E-409C-BE32-E72D297353CC}">
              <c16:uniqueId val="{00000001-A2B4-41EC-83B5-9F027BFD233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3BD-44EB-8961-194400B19B9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c:ext xmlns:c16="http://schemas.microsoft.com/office/drawing/2014/chart" uri="{C3380CC4-5D6E-409C-BE32-E72D297353CC}">
              <c16:uniqueId val="{00000001-23BD-44EB-8961-194400B19B9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288.5</c:v>
                </c:pt>
                <c:pt idx="1">
                  <c:v>322.13</c:v>
                </c:pt>
                <c:pt idx="2">
                  <c:v>275.08</c:v>
                </c:pt>
                <c:pt idx="3">
                  <c:v>279.01</c:v>
                </c:pt>
                <c:pt idx="4">
                  <c:v>254.25</c:v>
                </c:pt>
              </c:numCache>
            </c:numRef>
          </c:val>
          <c:extLst>
            <c:ext xmlns:c16="http://schemas.microsoft.com/office/drawing/2014/chart" uri="{C3380CC4-5D6E-409C-BE32-E72D297353CC}">
              <c16:uniqueId val="{00000000-2508-43FD-9224-B1E03A988DB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c:ext xmlns:c16="http://schemas.microsoft.com/office/drawing/2014/chart" uri="{C3380CC4-5D6E-409C-BE32-E72D297353CC}">
              <c16:uniqueId val="{00000001-2508-43FD-9224-B1E03A988DB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679.54</c:v>
                </c:pt>
                <c:pt idx="1">
                  <c:v>626.34</c:v>
                </c:pt>
                <c:pt idx="2">
                  <c:v>570.79999999999995</c:v>
                </c:pt>
                <c:pt idx="3">
                  <c:v>518.07000000000005</c:v>
                </c:pt>
                <c:pt idx="4">
                  <c:v>466.98</c:v>
                </c:pt>
              </c:numCache>
            </c:numRef>
          </c:val>
          <c:extLst>
            <c:ext xmlns:c16="http://schemas.microsoft.com/office/drawing/2014/chart" uri="{C3380CC4-5D6E-409C-BE32-E72D297353CC}">
              <c16:uniqueId val="{00000000-521A-49F2-8775-E8D284137F9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c:ext xmlns:c16="http://schemas.microsoft.com/office/drawing/2014/chart" uri="{C3380CC4-5D6E-409C-BE32-E72D297353CC}">
              <c16:uniqueId val="{00000001-521A-49F2-8775-E8D284137F9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85.58</c:v>
                </c:pt>
                <c:pt idx="1">
                  <c:v>103.04</c:v>
                </c:pt>
                <c:pt idx="2">
                  <c:v>102.34</c:v>
                </c:pt>
                <c:pt idx="3">
                  <c:v>105.29</c:v>
                </c:pt>
                <c:pt idx="4">
                  <c:v>104.76</c:v>
                </c:pt>
              </c:numCache>
            </c:numRef>
          </c:val>
          <c:extLst>
            <c:ext xmlns:c16="http://schemas.microsoft.com/office/drawing/2014/chart" uri="{C3380CC4-5D6E-409C-BE32-E72D297353CC}">
              <c16:uniqueId val="{00000000-2F9F-4D3F-B1EF-7CE6F6FED33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c:ext xmlns:c16="http://schemas.microsoft.com/office/drawing/2014/chart" uri="{C3380CC4-5D6E-409C-BE32-E72D297353CC}">
              <c16:uniqueId val="{00000001-2F9F-4D3F-B1EF-7CE6F6FED33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157.6</c:v>
                </c:pt>
                <c:pt idx="1">
                  <c:v>130.96</c:v>
                </c:pt>
                <c:pt idx="2">
                  <c:v>131.72999999999999</c:v>
                </c:pt>
                <c:pt idx="3">
                  <c:v>128.38</c:v>
                </c:pt>
                <c:pt idx="4">
                  <c:v>129.16</c:v>
                </c:pt>
              </c:numCache>
            </c:numRef>
          </c:val>
          <c:extLst>
            <c:ext xmlns:c16="http://schemas.microsoft.com/office/drawing/2014/chart" uri="{C3380CC4-5D6E-409C-BE32-E72D297353CC}">
              <c16:uniqueId val="{00000000-D6A7-4699-AABA-AED7C4DFD12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c:ext xmlns:c16="http://schemas.microsoft.com/office/drawing/2014/chart" uri="{C3380CC4-5D6E-409C-BE32-E72D297353CC}">
              <c16:uniqueId val="{00000001-D6A7-4699-AABA-AED7C4DFD12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I8" sqref="I8:O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三重県　明和町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59" t="str">
        <f>データ!$M$6</f>
        <v>非設置</v>
      </c>
      <c r="AE8" s="59"/>
      <c r="AF8" s="59"/>
      <c r="AG8" s="59"/>
      <c r="AH8" s="59"/>
      <c r="AI8" s="59"/>
      <c r="AJ8" s="59"/>
      <c r="AK8" s="4"/>
      <c r="AL8" s="60">
        <f>データ!$R$6</f>
        <v>23179</v>
      </c>
      <c r="AM8" s="60"/>
      <c r="AN8" s="60"/>
      <c r="AO8" s="60"/>
      <c r="AP8" s="60"/>
      <c r="AQ8" s="60"/>
      <c r="AR8" s="60"/>
      <c r="AS8" s="60"/>
      <c r="AT8" s="51">
        <f>データ!$S$6</f>
        <v>41.04</v>
      </c>
      <c r="AU8" s="52"/>
      <c r="AV8" s="52"/>
      <c r="AW8" s="52"/>
      <c r="AX8" s="52"/>
      <c r="AY8" s="52"/>
      <c r="AZ8" s="52"/>
      <c r="BA8" s="52"/>
      <c r="BB8" s="53">
        <f>データ!$T$6</f>
        <v>564.79</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72.41</v>
      </c>
      <c r="J10" s="52"/>
      <c r="K10" s="52"/>
      <c r="L10" s="52"/>
      <c r="M10" s="52"/>
      <c r="N10" s="52"/>
      <c r="O10" s="63"/>
      <c r="P10" s="53">
        <f>データ!$P$6</f>
        <v>100</v>
      </c>
      <c r="Q10" s="53"/>
      <c r="R10" s="53"/>
      <c r="S10" s="53"/>
      <c r="T10" s="53"/>
      <c r="U10" s="53"/>
      <c r="V10" s="53"/>
      <c r="W10" s="60">
        <f>データ!$Q$6</f>
        <v>2260</v>
      </c>
      <c r="X10" s="60"/>
      <c r="Y10" s="60"/>
      <c r="Z10" s="60"/>
      <c r="AA10" s="60"/>
      <c r="AB10" s="60"/>
      <c r="AC10" s="60"/>
      <c r="AD10" s="2"/>
      <c r="AE10" s="2"/>
      <c r="AF10" s="2"/>
      <c r="AG10" s="2"/>
      <c r="AH10" s="4"/>
      <c r="AI10" s="4"/>
      <c r="AJ10" s="4"/>
      <c r="AK10" s="4"/>
      <c r="AL10" s="60">
        <f>データ!$U$6</f>
        <v>23134</v>
      </c>
      <c r="AM10" s="60"/>
      <c r="AN10" s="60"/>
      <c r="AO10" s="60"/>
      <c r="AP10" s="60"/>
      <c r="AQ10" s="60"/>
      <c r="AR10" s="60"/>
      <c r="AS10" s="60"/>
      <c r="AT10" s="51">
        <f>データ!$V$6</f>
        <v>41.04</v>
      </c>
      <c r="AU10" s="52"/>
      <c r="AV10" s="52"/>
      <c r="AW10" s="52"/>
      <c r="AX10" s="52"/>
      <c r="AY10" s="52"/>
      <c r="AZ10" s="52"/>
      <c r="BA10" s="52"/>
      <c r="BB10" s="53">
        <f>データ!$W$6</f>
        <v>563.69000000000005</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105</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l7fWJxcchGXw6+rkW2wMHLr0fs1o6McbHAaIrzRccxefm/VbUvWgxKT1iR3rj7cLEypGS7k+ivpkTPGxCGr/dQ==" saltValue="Jof3KMRKB5X+iW8WG20PM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244422</v>
      </c>
      <c r="D6" s="34">
        <f t="shared" si="3"/>
        <v>46</v>
      </c>
      <c r="E6" s="34">
        <f t="shared" si="3"/>
        <v>1</v>
      </c>
      <c r="F6" s="34">
        <f t="shared" si="3"/>
        <v>0</v>
      </c>
      <c r="G6" s="34">
        <f t="shared" si="3"/>
        <v>1</v>
      </c>
      <c r="H6" s="34" t="str">
        <f t="shared" si="3"/>
        <v>三重県　明和町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72.41</v>
      </c>
      <c r="P6" s="35">
        <f t="shared" si="3"/>
        <v>100</v>
      </c>
      <c r="Q6" s="35">
        <f t="shared" si="3"/>
        <v>2260</v>
      </c>
      <c r="R6" s="35">
        <f t="shared" si="3"/>
        <v>23179</v>
      </c>
      <c r="S6" s="35">
        <f t="shared" si="3"/>
        <v>41.04</v>
      </c>
      <c r="T6" s="35">
        <f t="shared" si="3"/>
        <v>564.79</v>
      </c>
      <c r="U6" s="35">
        <f t="shared" si="3"/>
        <v>23134</v>
      </c>
      <c r="V6" s="35">
        <f t="shared" si="3"/>
        <v>41.04</v>
      </c>
      <c r="W6" s="35">
        <f t="shared" si="3"/>
        <v>563.69000000000005</v>
      </c>
      <c r="X6" s="36">
        <f>IF(X7="",NA(),X7)</f>
        <v>152.74</v>
      </c>
      <c r="Y6" s="36">
        <f t="shared" ref="Y6:AG6" si="4">IF(Y7="",NA(),Y7)</f>
        <v>107.92</v>
      </c>
      <c r="Z6" s="36">
        <f t="shared" si="4"/>
        <v>108.08</v>
      </c>
      <c r="AA6" s="36">
        <f t="shared" si="4"/>
        <v>108.39</v>
      </c>
      <c r="AB6" s="36">
        <f t="shared" si="4"/>
        <v>107.12</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288.5</v>
      </c>
      <c r="AU6" s="36">
        <f t="shared" ref="AU6:BC6" si="6">IF(AU7="",NA(),AU7)</f>
        <v>322.13</v>
      </c>
      <c r="AV6" s="36">
        <f t="shared" si="6"/>
        <v>275.08</v>
      </c>
      <c r="AW6" s="36">
        <f t="shared" si="6"/>
        <v>279.01</v>
      </c>
      <c r="AX6" s="36">
        <f t="shared" si="6"/>
        <v>254.25</v>
      </c>
      <c r="AY6" s="36">
        <f t="shared" si="6"/>
        <v>381.53</v>
      </c>
      <c r="AZ6" s="36">
        <f t="shared" si="6"/>
        <v>391.54</v>
      </c>
      <c r="BA6" s="36">
        <f t="shared" si="6"/>
        <v>384.34</v>
      </c>
      <c r="BB6" s="36">
        <f t="shared" si="6"/>
        <v>359.47</v>
      </c>
      <c r="BC6" s="36">
        <f t="shared" si="6"/>
        <v>369.69</v>
      </c>
      <c r="BD6" s="35" t="str">
        <f>IF(BD7="","",IF(BD7="-","【-】","【"&amp;SUBSTITUTE(TEXT(BD7,"#,##0.00"),"-","△")&amp;"】"))</f>
        <v>【261.93】</v>
      </c>
      <c r="BE6" s="36">
        <f>IF(BE7="",NA(),BE7)</f>
        <v>679.54</v>
      </c>
      <c r="BF6" s="36">
        <f t="shared" ref="BF6:BN6" si="7">IF(BF7="",NA(),BF7)</f>
        <v>626.34</v>
      </c>
      <c r="BG6" s="36">
        <f t="shared" si="7"/>
        <v>570.79999999999995</v>
      </c>
      <c r="BH6" s="36">
        <f t="shared" si="7"/>
        <v>518.07000000000005</v>
      </c>
      <c r="BI6" s="36">
        <f t="shared" si="7"/>
        <v>466.98</v>
      </c>
      <c r="BJ6" s="36">
        <f t="shared" si="7"/>
        <v>393.27</v>
      </c>
      <c r="BK6" s="36">
        <f t="shared" si="7"/>
        <v>386.97</v>
      </c>
      <c r="BL6" s="36">
        <f t="shared" si="7"/>
        <v>380.58</v>
      </c>
      <c r="BM6" s="36">
        <f t="shared" si="7"/>
        <v>401.79</v>
      </c>
      <c r="BN6" s="36">
        <f t="shared" si="7"/>
        <v>402.99</v>
      </c>
      <c r="BO6" s="35" t="str">
        <f>IF(BO7="","",IF(BO7="-","【-】","【"&amp;SUBSTITUTE(TEXT(BO7,"#,##0.00"),"-","△")&amp;"】"))</f>
        <v>【270.46】</v>
      </c>
      <c r="BP6" s="36">
        <f>IF(BP7="",NA(),BP7)</f>
        <v>85.58</v>
      </c>
      <c r="BQ6" s="36">
        <f t="shared" ref="BQ6:BY6" si="8">IF(BQ7="",NA(),BQ7)</f>
        <v>103.04</v>
      </c>
      <c r="BR6" s="36">
        <f t="shared" si="8"/>
        <v>102.34</v>
      </c>
      <c r="BS6" s="36">
        <f t="shared" si="8"/>
        <v>105.29</v>
      </c>
      <c r="BT6" s="36">
        <f t="shared" si="8"/>
        <v>104.76</v>
      </c>
      <c r="BU6" s="36">
        <f t="shared" si="8"/>
        <v>100.47</v>
      </c>
      <c r="BV6" s="36">
        <f t="shared" si="8"/>
        <v>101.72</v>
      </c>
      <c r="BW6" s="36">
        <f t="shared" si="8"/>
        <v>102.38</v>
      </c>
      <c r="BX6" s="36">
        <f t="shared" si="8"/>
        <v>100.12</v>
      </c>
      <c r="BY6" s="36">
        <f t="shared" si="8"/>
        <v>98.66</v>
      </c>
      <c r="BZ6" s="35" t="str">
        <f>IF(BZ7="","",IF(BZ7="-","【-】","【"&amp;SUBSTITUTE(TEXT(BZ7,"#,##0.00"),"-","△")&amp;"】"))</f>
        <v>【103.91】</v>
      </c>
      <c r="CA6" s="36">
        <f>IF(CA7="",NA(),CA7)</f>
        <v>157.6</v>
      </c>
      <c r="CB6" s="36">
        <f t="shared" ref="CB6:CJ6" si="9">IF(CB7="",NA(),CB7)</f>
        <v>130.96</v>
      </c>
      <c r="CC6" s="36">
        <f t="shared" si="9"/>
        <v>131.72999999999999</v>
      </c>
      <c r="CD6" s="36">
        <f t="shared" si="9"/>
        <v>128.38</v>
      </c>
      <c r="CE6" s="36">
        <f t="shared" si="9"/>
        <v>129.16</v>
      </c>
      <c r="CF6" s="36">
        <f t="shared" si="9"/>
        <v>169.82</v>
      </c>
      <c r="CG6" s="36">
        <f t="shared" si="9"/>
        <v>168.2</v>
      </c>
      <c r="CH6" s="36">
        <f t="shared" si="9"/>
        <v>168.67</v>
      </c>
      <c r="CI6" s="36">
        <f t="shared" si="9"/>
        <v>174.97</v>
      </c>
      <c r="CJ6" s="36">
        <f t="shared" si="9"/>
        <v>178.59</v>
      </c>
      <c r="CK6" s="35" t="str">
        <f>IF(CK7="","",IF(CK7="-","【-】","【"&amp;SUBSTITUTE(TEXT(CK7,"#,##0.00"),"-","△")&amp;"】"))</f>
        <v>【167.11】</v>
      </c>
      <c r="CL6" s="36">
        <f>IF(CL7="",NA(),CL7)</f>
        <v>67.790000000000006</v>
      </c>
      <c r="CM6" s="36">
        <f t="shared" ref="CM6:CU6" si="10">IF(CM7="",NA(),CM7)</f>
        <v>67.39</v>
      </c>
      <c r="CN6" s="36">
        <f t="shared" si="10"/>
        <v>68.569999999999993</v>
      </c>
      <c r="CO6" s="36">
        <f t="shared" si="10"/>
        <v>70.569999999999993</v>
      </c>
      <c r="CP6" s="36">
        <f t="shared" si="10"/>
        <v>70.39</v>
      </c>
      <c r="CQ6" s="36">
        <f t="shared" si="10"/>
        <v>55.13</v>
      </c>
      <c r="CR6" s="36">
        <f t="shared" si="10"/>
        <v>54.77</v>
      </c>
      <c r="CS6" s="36">
        <f t="shared" si="10"/>
        <v>54.92</v>
      </c>
      <c r="CT6" s="36">
        <f t="shared" si="10"/>
        <v>55.63</v>
      </c>
      <c r="CU6" s="36">
        <f t="shared" si="10"/>
        <v>55.03</v>
      </c>
      <c r="CV6" s="35" t="str">
        <f>IF(CV7="","",IF(CV7="-","【-】","【"&amp;SUBSTITUTE(TEXT(CV7,"#,##0.00"),"-","△")&amp;"】"))</f>
        <v>【60.27】</v>
      </c>
      <c r="CW6" s="36">
        <f>IF(CW7="",NA(),CW7)</f>
        <v>86.24</v>
      </c>
      <c r="CX6" s="36">
        <f t="shared" ref="CX6:DF6" si="11">IF(CX7="",NA(),CX7)</f>
        <v>86.83</v>
      </c>
      <c r="CY6" s="36">
        <f t="shared" si="11"/>
        <v>86.42</v>
      </c>
      <c r="CZ6" s="36">
        <f t="shared" si="11"/>
        <v>84.73</v>
      </c>
      <c r="DA6" s="36">
        <f t="shared" si="11"/>
        <v>85.16</v>
      </c>
      <c r="DB6" s="36">
        <f t="shared" si="11"/>
        <v>83</v>
      </c>
      <c r="DC6" s="36">
        <f t="shared" si="11"/>
        <v>82.89</v>
      </c>
      <c r="DD6" s="36">
        <f t="shared" si="11"/>
        <v>82.66</v>
      </c>
      <c r="DE6" s="36">
        <f t="shared" si="11"/>
        <v>82.04</v>
      </c>
      <c r="DF6" s="36">
        <f t="shared" si="11"/>
        <v>81.900000000000006</v>
      </c>
      <c r="DG6" s="35" t="str">
        <f>IF(DG7="","",IF(DG7="-","【-】","【"&amp;SUBSTITUTE(TEXT(DG7,"#,##0.00"),"-","△")&amp;"】"))</f>
        <v>【89.92】</v>
      </c>
      <c r="DH6" s="36">
        <f>IF(DH7="",NA(),DH7)</f>
        <v>26.18</v>
      </c>
      <c r="DI6" s="36">
        <f t="shared" ref="DI6:DQ6" si="12">IF(DI7="",NA(),DI7)</f>
        <v>28.33</v>
      </c>
      <c r="DJ6" s="36">
        <f t="shared" si="12"/>
        <v>30.54</v>
      </c>
      <c r="DK6" s="36">
        <f t="shared" si="12"/>
        <v>32.479999999999997</v>
      </c>
      <c r="DL6" s="36">
        <f t="shared" si="12"/>
        <v>34.549999999999997</v>
      </c>
      <c r="DM6" s="36">
        <f t="shared" si="12"/>
        <v>46.66</v>
      </c>
      <c r="DN6" s="36">
        <f t="shared" si="12"/>
        <v>47.46</v>
      </c>
      <c r="DO6" s="36">
        <f t="shared" si="12"/>
        <v>48.49</v>
      </c>
      <c r="DP6" s="36">
        <f t="shared" si="12"/>
        <v>48.05</v>
      </c>
      <c r="DQ6" s="36">
        <f t="shared" si="12"/>
        <v>48.87</v>
      </c>
      <c r="DR6" s="35" t="str">
        <f>IF(DR7="","",IF(DR7="-","【-】","【"&amp;SUBSTITUTE(TEXT(DR7,"#,##0.00"),"-","△")&amp;"】"))</f>
        <v>【48.85】</v>
      </c>
      <c r="DS6" s="36">
        <f>IF(DS7="",NA(),DS7)</f>
        <v>10.23</v>
      </c>
      <c r="DT6" s="36">
        <f t="shared" ref="DT6:EB6" si="13">IF(DT7="",NA(),DT7)</f>
        <v>10.19</v>
      </c>
      <c r="DU6" s="36">
        <f t="shared" si="13"/>
        <v>10.06</v>
      </c>
      <c r="DV6" s="36">
        <f t="shared" si="13"/>
        <v>9.73</v>
      </c>
      <c r="DW6" s="36">
        <f t="shared" si="13"/>
        <v>9.32</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0.39</v>
      </c>
      <c r="EE6" s="36">
        <f t="shared" ref="EE6:EM6" si="14">IF(EE7="",NA(),EE7)</f>
        <v>0.24</v>
      </c>
      <c r="EF6" s="36">
        <f t="shared" si="14"/>
        <v>0.69</v>
      </c>
      <c r="EG6" s="36">
        <f t="shared" si="14"/>
        <v>0.44</v>
      </c>
      <c r="EH6" s="36">
        <f t="shared" si="14"/>
        <v>0.21</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244422</v>
      </c>
      <c r="D7" s="38">
        <v>46</v>
      </c>
      <c r="E7" s="38">
        <v>1</v>
      </c>
      <c r="F7" s="38">
        <v>0</v>
      </c>
      <c r="G7" s="38">
        <v>1</v>
      </c>
      <c r="H7" s="38" t="s">
        <v>93</v>
      </c>
      <c r="I7" s="38" t="s">
        <v>94</v>
      </c>
      <c r="J7" s="38" t="s">
        <v>95</v>
      </c>
      <c r="K7" s="38" t="s">
        <v>96</v>
      </c>
      <c r="L7" s="38" t="s">
        <v>97</v>
      </c>
      <c r="M7" s="38" t="s">
        <v>98</v>
      </c>
      <c r="N7" s="39" t="s">
        <v>99</v>
      </c>
      <c r="O7" s="39">
        <v>72.41</v>
      </c>
      <c r="P7" s="39">
        <v>100</v>
      </c>
      <c r="Q7" s="39">
        <v>2260</v>
      </c>
      <c r="R7" s="39">
        <v>23179</v>
      </c>
      <c r="S7" s="39">
        <v>41.04</v>
      </c>
      <c r="T7" s="39">
        <v>564.79</v>
      </c>
      <c r="U7" s="39">
        <v>23134</v>
      </c>
      <c r="V7" s="39">
        <v>41.04</v>
      </c>
      <c r="W7" s="39">
        <v>563.69000000000005</v>
      </c>
      <c r="X7" s="39">
        <v>152.74</v>
      </c>
      <c r="Y7" s="39">
        <v>107.92</v>
      </c>
      <c r="Z7" s="39">
        <v>108.08</v>
      </c>
      <c r="AA7" s="39">
        <v>108.39</v>
      </c>
      <c r="AB7" s="39">
        <v>107.12</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288.5</v>
      </c>
      <c r="AU7" s="39">
        <v>322.13</v>
      </c>
      <c r="AV7" s="39">
        <v>275.08</v>
      </c>
      <c r="AW7" s="39">
        <v>279.01</v>
      </c>
      <c r="AX7" s="39">
        <v>254.25</v>
      </c>
      <c r="AY7" s="39">
        <v>381.53</v>
      </c>
      <c r="AZ7" s="39">
        <v>391.54</v>
      </c>
      <c r="BA7" s="39">
        <v>384.34</v>
      </c>
      <c r="BB7" s="39">
        <v>359.47</v>
      </c>
      <c r="BC7" s="39">
        <v>369.69</v>
      </c>
      <c r="BD7" s="39">
        <v>261.93</v>
      </c>
      <c r="BE7" s="39">
        <v>679.54</v>
      </c>
      <c r="BF7" s="39">
        <v>626.34</v>
      </c>
      <c r="BG7" s="39">
        <v>570.79999999999995</v>
      </c>
      <c r="BH7" s="39">
        <v>518.07000000000005</v>
      </c>
      <c r="BI7" s="39">
        <v>466.98</v>
      </c>
      <c r="BJ7" s="39">
        <v>393.27</v>
      </c>
      <c r="BK7" s="39">
        <v>386.97</v>
      </c>
      <c r="BL7" s="39">
        <v>380.58</v>
      </c>
      <c r="BM7" s="39">
        <v>401.79</v>
      </c>
      <c r="BN7" s="39">
        <v>402.99</v>
      </c>
      <c r="BO7" s="39">
        <v>270.45999999999998</v>
      </c>
      <c r="BP7" s="39">
        <v>85.58</v>
      </c>
      <c r="BQ7" s="39">
        <v>103.04</v>
      </c>
      <c r="BR7" s="39">
        <v>102.34</v>
      </c>
      <c r="BS7" s="39">
        <v>105.29</v>
      </c>
      <c r="BT7" s="39">
        <v>104.76</v>
      </c>
      <c r="BU7" s="39">
        <v>100.47</v>
      </c>
      <c r="BV7" s="39">
        <v>101.72</v>
      </c>
      <c r="BW7" s="39">
        <v>102.38</v>
      </c>
      <c r="BX7" s="39">
        <v>100.12</v>
      </c>
      <c r="BY7" s="39">
        <v>98.66</v>
      </c>
      <c r="BZ7" s="39">
        <v>103.91</v>
      </c>
      <c r="CA7" s="39">
        <v>157.6</v>
      </c>
      <c r="CB7" s="39">
        <v>130.96</v>
      </c>
      <c r="CC7" s="39">
        <v>131.72999999999999</v>
      </c>
      <c r="CD7" s="39">
        <v>128.38</v>
      </c>
      <c r="CE7" s="39">
        <v>129.16</v>
      </c>
      <c r="CF7" s="39">
        <v>169.82</v>
      </c>
      <c r="CG7" s="39">
        <v>168.2</v>
      </c>
      <c r="CH7" s="39">
        <v>168.67</v>
      </c>
      <c r="CI7" s="39">
        <v>174.97</v>
      </c>
      <c r="CJ7" s="39">
        <v>178.59</v>
      </c>
      <c r="CK7" s="39">
        <v>167.11</v>
      </c>
      <c r="CL7" s="39">
        <v>67.790000000000006</v>
      </c>
      <c r="CM7" s="39">
        <v>67.39</v>
      </c>
      <c r="CN7" s="39">
        <v>68.569999999999993</v>
      </c>
      <c r="CO7" s="39">
        <v>70.569999999999993</v>
      </c>
      <c r="CP7" s="39">
        <v>70.39</v>
      </c>
      <c r="CQ7" s="39">
        <v>55.13</v>
      </c>
      <c r="CR7" s="39">
        <v>54.77</v>
      </c>
      <c r="CS7" s="39">
        <v>54.92</v>
      </c>
      <c r="CT7" s="39">
        <v>55.63</v>
      </c>
      <c r="CU7" s="39">
        <v>55.03</v>
      </c>
      <c r="CV7" s="39">
        <v>60.27</v>
      </c>
      <c r="CW7" s="39">
        <v>86.24</v>
      </c>
      <c r="CX7" s="39">
        <v>86.83</v>
      </c>
      <c r="CY7" s="39">
        <v>86.42</v>
      </c>
      <c r="CZ7" s="39">
        <v>84.73</v>
      </c>
      <c r="DA7" s="39">
        <v>85.16</v>
      </c>
      <c r="DB7" s="39">
        <v>83</v>
      </c>
      <c r="DC7" s="39">
        <v>82.89</v>
      </c>
      <c r="DD7" s="39">
        <v>82.66</v>
      </c>
      <c r="DE7" s="39">
        <v>82.04</v>
      </c>
      <c r="DF7" s="39">
        <v>81.900000000000006</v>
      </c>
      <c r="DG7" s="39">
        <v>89.92</v>
      </c>
      <c r="DH7" s="39">
        <v>26.18</v>
      </c>
      <c r="DI7" s="39">
        <v>28.33</v>
      </c>
      <c r="DJ7" s="39">
        <v>30.54</v>
      </c>
      <c r="DK7" s="39">
        <v>32.479999999999997</v>
      </c>
      <c r="DL7" s="39">
        <v>34.549999999999997</v>
      </c>
      <c r="DM7" s="39">
        <v>46.66</v>
      </c>
      <c r="DN7" s="39">
        <v>47.46</v>
      </c>
      <c r="DO7" s="39">
        <v>48.49</v>
      </c>
      <c r="DP7" s="39">
        <v>48.05</v>
      </c>
      <c r="DQ7" s="39">
        <v>48.87</v>
      </c>
      <c r="DR7" s="39">
        <v>48.85</v>
      </c>
      <c r="DS7" s="39">
        <v>10.23</v>
      </c>
      <c r="DT7" s="39">
        <v>10.19</v>
      </c>
      <c r="DU7" s="39">
        <v>10.06</v>
      </c>
      <c r="DV7" s="39">
        <v>9.73</v>
      </c>
      <c r="DW7" s="39">
        <v>9.32</v>
      </c>
      <c r="DX7" s="39">
        <v>9.85</v>
      </c>
      <c r="DY7" s="39">
        <v>9.7100000000000009</v>
      </c>
      <c r="DZ7" s="39">
        <v>12.79</v>
      </c>
      <c r="EA7" s="39">
        <v>13.39</v>
      </c>
      <c r="EB7" s="39">
        <v>14.85</v>
      </c>
      <c r="EC7" s="39">
        <v>17.8</v>
      </c>
      <c r="ED7" s="39">
        <v>0.39</v>
      </c>
      <c r="EE7" s="39">
        <v>0.24</v>
      </c>
      <c r="EF7" s="39">
        <v>0.69</v>
      </c>
      <c r="EG7" s="39">
        <v>0.44</v>
      </c>
      <c r="EH7" s="39">
        <v>0.21</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2020-01-14T07:36:06Z</cp:lastPrinted>
  <dcterms:created xsi:type="dcterms:W3CDTF">2019-12-05T04:19:35Z</dcterms:created>
  <dcterms:modified xsi:type="dcterms:W3CDTF">2020-01-14T07:36:09Z</dcterms:modified>
  <cp:category/>
</cp:coreProperties>
</file>