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0.01.14 経営比較分析表（H30決算）\分析表\"/>
    </mc:Choice>
  </mc:AlternateContent>
  <xr:revisionPtr revIDLastSave="0" documentId="13_ncr:1_{A5EBD5BB-C67A-497B-A75E-5A249ED4E27D}" xr6:coauthVersionLast="36" xr6:coauthVersionMax="36" xr10:uidLastSave="{00000000-0000-0000-0000-000000000000}"/>
  <workbookProtection workbookAlgorithmName="SHA-512" workbookHashValue="hU7M3jqYI1Y5+vPRyTzRlSC0ebwymqdKoQVNVgiMXrsVUOvVJR0SDRwBhA6PC+wXQJ6aTnGCgPPov/5bwmeiKg==" workbookSaltValue="BQhkcd9p5dTTifWWDkSdGw==" workbookSpinCount="100000" lockStructure="1"/>
  <bookViews>
    <workbookView xWindow="0" yWindow="0" windowWidth="19335" windowHeight="607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AT8" i="4" s="1"/>
  <c r="R6" i="5"/>
  <c r="AL8" i="4" s="1"/>
  <c r="Q6" i="5"/>
  <c r="P6" i="5"/>
  <c r="P10" i="4" s="1"/>
  <c r="O6" i="5"/>
  <c r="N6" i="5"/>
  <c r="M6" i="5"/>
  <c r="AD8" i="4" s="1"/>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F85" i="4"/>
  <c r="BB10" i="4"/>
  <c r="AT10" i="4"/>
  <c r="W10" i="4"/>
  <c r="I10" i="4"/>
  <c r="B10" i="4"/>
  <c r="BB8" i="4"/>
  <c r="W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<sst xmlns="http://schemas.openxmlformats.org/spreadsheetml/2006/main" count="220" uniqueCount="108">
  <si>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</si>
  <si>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</si>
  <si>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</si>
  <si>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</si>
  <si>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</si>
  <si>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</si>
  <si>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</si>
  <si>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</si>
  <si>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</si>
  <si>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</si>
  <si>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</si>
  <si>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</si>
  <si>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</si>
  <si>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</si>
  <si>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</si>
  <si>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</si>
  <si>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</si>
  <si>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</si>
  <si>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</si>
  <si>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</si>
  <si>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</si>
  <si>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</si>
  <si>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</si>
  <si>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</si>
  <si>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</si>
  <si>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</si>
  <si>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</si>
  <si>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</si>
  <si>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</si>
  <si>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</si>
  <si>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</si>
  <si>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</si>
  <si>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</si>
  <si>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</si>
  <si>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</si>
  <si>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</si>
  <si>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</si>
  <si>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</si>
  <si>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</si>
  <si>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</si>
  <si>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</si>
  <si>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</si>
  <si>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</si>
  <si>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</si>
  <si>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</si>
  <si>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</si>
  <si>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</si>
  <si>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</si>
  <si>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</si>
  <si>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</si>
  <si>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</si>
  <si>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</si>
  <si>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</si>
  <si>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</si>
  <si>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</si>
  <si>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</si>
  <si>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</si>
  <si>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</si>
  <si>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</si>
  <si>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</si>
  <si>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</si>
  <si>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</si>
  <si>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</si>
  <si>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</si>
  <si>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</si>
  <si>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</si>
  <si>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</si>
  <si>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</si>
  <si>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</si>
  <si>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</si>
  <si>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</si>
  <si>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</si>
  <si>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</si>
  <si>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</si>
  <si>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</si>
  <si>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</si>
  <si>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</si>
  <si>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</si>
  <si>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</si>
  <si>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</si>
  <si>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</si>
  <si>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</si>
  <si>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</si>
  <si>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</si>
  <si>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</si>
  <si>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</si>
  <si>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</si>
  <si>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</si>
  <si>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</si>
  <si>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</si>
  <si>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</si>
  <si>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</si>
  <si>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</si>
  <si>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</si>
  <si>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</si>
  <si>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</si>
  <si>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</si>
  <si>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</si>
  <si>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</si>
  <si>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</si>
  <si>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</si>
  <si>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</si>
  <si>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</si>
  <si>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</si>
  <si>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</si>
  <si>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経常収支比率が100％を超えており、累積欠損金もなく健全な経営ができています。
H29年度に料金改定を実施したことにより、料金回収率が100％を超え類似団体よりも高くなっていますが、給水原価は全国平均を上回っています。
また、企業債残高対給水収益比率が類似団体と比較しても高く、今後も大規模な施設更新を控えていることから企業債残高が増加していくことが考えられます。
今後予想される給水人口及び使用水量の減少を踏まえ、維持管理費の削減などの経営改善の検討を行っていく必要があります。</t>
    <rPh sb="0" eb="2">
      <t>ケイジョウ</t>
    </rPh>
    <rPh sb="2" eb="4">
      <t>シュウシ</t>
    </rPh>
    <rPh sb="4" eb="6">
      <t>ヒリツ</t>
    </rPh>
    <rPh sb="12" eb="13">
      <t>コ</t>
    </rPh>
    <rPh sb="18" eb="20">
      <t>ルイセキ</t>
    </rPh>
    <rPh sb="20" eb="22">
      <t>ケッソン</t>
    </rPh>
    <rPh sb="22" eb="23">
      <t>キン</t>
    </rPh>
    <rPh sb="26" eb="28">
      <t>ケンゼン</t>
    </rPh>
    <rPh sb="29" eb="31">
      <t>ケイエイ</t>
    </rPh>
    <rPh sb="43" eb="45">
      <t>ネンド</t>
    </rPh>
    <rPh sb="46" eb="48">
      <t>リョウキン</t>
    </rPh>
    <rPh sb="48" eb="50">
      <t>カイテイ</t>
    </rPh>
    <rPh sb="51" eb="53">
      <t>ジッシ</t>
    </rPh>
    <rPh sb="61" eb="63">
      <t>リョウキン</t>
    </rPh>
    <rPh sb="63" eb="65">
      <t>カイシュウ</t>
    </rPh>
    <rPh sb="65" eb="66">
      <t>リツ</t>
    </rPh>
    <rPh sb="72" eb="73">
      <t>コ</t>
    </rPh>
    <rPh sb="74" eb="76">
      <t>ルイジ</t>
    </rPh>
    <rPh sb="76" eb="78">
      <t>ダンタイ</t>
    </rPh>
    <rPh sb="81" eb="82">
      <t>タカ</t>
    </rPh>
    <rPh sb="91" eb="93">
      <t>キュウスイ</t>
    </rPh>
    <rPh sb="93" eb="95">
      <t>ゲンカ</t>
    </rPh>
    <rPh sb="96" eb="98">
      <t>ゼンコク</t>
    </rPh>
    <rPh sb="98" eb="100">
      <t>ヘイキン</t>
    </rPh>
    <rPh sb="101" eb="103">
      <t>ウワマワ</t>
    </rPh>
    <rPh sb="183" eb="185">
      <t>コンゴ</t>
    </rPh>
    <rPh sb="185" eb="187">
      <t>ヨソウ</t>
    </rPh>
    <rPh sb="190" eb="192">
      <t>キュウスイ</t>
    </rPh>
    <rPh sb="192" eb="194">
      <t>ジンコウ</t>
    </rPh>
    <rPh sb="194" eb="195">
      <t>オヨ</t>
    </rPh>
    <rPh sb="196" eb="198">
      <t>シヨウ</t>
    </rPh>
    <rPh sb="198" eb="200">
      <t>スイリョウ</t>
    </rPh>
    <rPh sb="201" eb="203">
      <t>ゲンショウ</t>
    </rPh>
    <rPh sb="204" eb="205">
      <t>フ</t>
    </rPh>
    <rPh sb="208" eb="210">
      <t>イジ</t>
    </rPh>
    <rPh sb="210" eb="213">
      <t>カンリヒ</t>
    </rPh>
    <rPh sb="214" eb="216">
      <t>サクゲン</t>
    </rPh>
    <rPh sb="219" eb="221">
      <t>ケイエイ</t>
    </rPh>
    <rPh sb="221" eb="223">
      <t>カイゼン</t>
    </rPh>
    <rPh sb="224" eb="226">
      <t>ケントウ</t>
    </rPh>
    <rPh sb="227" eb="228">
      <t>オコナ</t>
    </rPh>
    <rPh sb="232" eb="234">
      <t>ヒツヨウ</t>
    </rPh>
    <phoneticPr fontId="4"/>
  </si>
  <si>
    <t>勢和地域の施設改修が完了したことにより有収率は年々向上しています。
一方で、有形固定資産減価償却率は類似団体よりも高くなっており、老朽施設の更新が必要となっています。H29年度に「多気地域管路耐震化・更新計画」を策定し、今後、計画に基づいて浄水場や各加圧施設の更新を行っていきます。</t>
    <rPh sb="0" eb="2">
      <t>セイワ</t>
    </rPh>
    <rPh sb="2" eb="4">
      <t>チイキ</t>
    </rPh>
    <rPh sb="5" eb="7">
      <t>シセツ</t>
    </rPh>
    <rPh sb="7" eb="9">
      <t>カイシュウ</t>
    </rPh>
    <rPh sb="10" eb="12">
      <t>カンリョウ</t>
    </rPh>
    <rPh sb="19" eb="22">
      <t>ユウシュウリツ</t>
    </rPh>
    <rPh sb="23" eb="25">
      <t>ネンネン</t>
    </rPh>
    <rPh sb="25" eb="27">
      <t>コウジョウ</t>
    </rPh>
    <rPh sb="34" eb="36">
      <t>イッポウ</t>
    </rPh>
    <rPh sb="38" eb="40">
      <t>ユウケイ</t>
    </rPh>
    <rPh sb="40" eb="42">
      <t>コテイ</t>
    </rPh>
    <rPh sb="42" eb="44">
      <t>シサン</t>
    </rPh>
    <rPh sb="44" eb="46">
      <t>ゲンカ</t>
    </rPh>
    <rPh sb="46" eb="48">
      <t>ショウキャク</t>
    </rPh>
    <rPh sb="48" eb="49">
      <t>リツ</t>
    </rPh>
    <rPh sb="50" eb="52">
      <t>ルイジ</t>
    </rPh>
    <rPh sb="52" eb="54">
      <t>ダンタイ</t>
    </rPh>
    <rPh sb="57" eb="58">
      <t>タカ</t>
    </rPh>
    <rPh sb="65" eb="67">
      <t>ロウキュウ</t>
    </rPh>
    <rPh sb="67" eb="69">
      <t>シセツ</t>
    </rPh>
    <rPh sb="70" eb="72">
      <t>コウシン</t>
    </rPh>
    <rPh sb="73" eb="75">
      <t>ヒツヨウ</t>
    </rPh>
    <rPh sb="86" eb="88">
      <t>ネンド</t>
    </rPh>
    <rPh sb="90" eb="92">
      <t>タキ</t>
    </rPh>
    <rPh sb="92" eb="94">
      <t>チイキ</t>
    </rPh>
    <rPh sb="94" eb="96">
      <t>カンロ</t>
    </rPh>
    <rPh sb="96" eb="99">
      <t>タイシンカ</t>
    </rPh>
    <rPh sb="100" eb="102">
      <t>コウシン</t>
    </rPh>
    <rPh sb="102" eb="104">
      <t>ケイカク</t>
    </rPh>
    <rPh sb="106" eb="108">
      <t>サクテイ</t>
    </rPh>
    <rPh sb="110" eb="112">
      <t>コンゴ</t>
    </rPh>
    <rPh sb="113" eb="115">
      <t>ケイカク</t>
    </rPh>
    <rPh sb="116" eb="117">
      <t>モト</t>
    </rPh>
    <rPh sb="120" eb="123">
      <t>ジョウスイジョウ</t>
    </rPh>
    <rPh sb="124" eb="125">
      <t>カク</t>
    </rPh>
    <rPh sb="125" eb="127">
      <t>カアツ</t>
    </rPh>
    <rPh sb="127" eb="129">
      <t>シセツ</t>
    </rPh>
    <rPh sb="130" eb="132">
      <t>コウシン</t>
    </rPh>
    <rPh sb="133" eb="134">
      <t>オコナ</t>
    </rPh>
    <phoneticPr fontId="4"/>
  </si>
  <si>
    <t>現在のところ健全な経営状況となっていますが、今後老朽施設の大規模な改修工事が控えています。それに伴い、減価償却費の増大や企業債残高の増加、償還金の増加が見込まれるため、財源を確保するためにさらなる経営改善に努めていく必要があります。
なお、H30年度に加圧式給水車を配備しました。給水車を活用した住民参加型の断水体験訓練等を実施し、有事に備えていきます。</t>
    <rPh sb="0" eb="2">
      <t>ゲンザイ</t>
    </rPh>
    <rPh sb="6" eb="8">
      <t>ケンゼン</t>
    </rPh>
    <rPh sb="9" eb="11">
      <t>ケイエイ</t>
    </rPh>
    <rPh sb="11" eb="13">
      <t>ジョウキョウ</t>
    </rPh>
    <rPh sb="22" eb="24">
      <t>コンゴ</t>
    </rPh>
    <rPh sb="24" eb="26">
      <t>ロウキュウ</t>
    </rPh>
    <rPh sb="26" eb="28">
      <t>シセツ</t>
    </rPh>
    <rPh sb="29" eb="32">
      <t>ダイキボ</t>
    </rPh>
    <rPh sb="33" eb="35">
      <t>カイシュウ</t>
    </rPh>
    <rPh sb="35" eb="37">
      <t>コウジ</t>
    </rPh>
    <rPh sb="38" eb="39">
      <t>ヒカ</t>
    </rPh>
    <rPh sb="48" eb="49">
      <t>トモナ</t>
    </rPh>
    <rPh sb="51" eb="53">
      <t>ゲンカ</t>
    </rPh>
    <rPh sb="53" eb="55">
      <t>ショウキャク</t>
    </rPh>
    <rPh sb="55" eb="56">
      <t>ヒ</t>
    </rPh>
    <rPh sb="57" eb="59">
      <t>ゾウダイ</t>
    </rPh>
    <rPh sb="60" eb="62">
      <t>キギョウ</t>
    </rPh>
    <rPh sb="62" eb="63">
      <t>サイ</t>
    </rPh>
    <rPh sb="63" eb="65">
      <t>ザンダカ</t>
    </rPh>
    <rPh sb="66" eb="68">
      <t>ゾウカ</t>
    </rPh>
    <rPh sb="69" eb="72">
      <t>ショウカンキン</t>
    </rPh>
    <rPh sb="73" eb="75">
      <t>ゾウカ</t>
    </rPh>
    <rPh sb="76" eb="78">
      <t>ミコ</t>
    </rPh>
    <rPh sb="84" eb="86">
      <t>ザイゲン</t>
    </rPh>
    <rPh sb="87" eb="89">
      <t>カクホ</t>
    </rPh>
    <rPh sb="98" eb="100">
      <t>ケイエイ</t>
    </rPh>
    <rPh sb="100" eb="102">
      <t>カイゼン</t>
    </rPh>
    <rPh sb="103" eb="104">
      <t>ツト</t>
    </rPh>
    <rPh sb="108" eb="110">
      <t>ヒツヨウ</t>
    </rPh>
    <rPh sb="123" eb="125">
      <t>ネンド</t>
    </rPh>
    <rPh sb="126" eb="128">
      <t>カアツ</t>
    </rPh>
    <rPh sb="128" eb="129">
      <t>シキ</t>
    </rPh>
    <rPh sb="129" eb="131">
      <t>キュウスイ</t>
    </rPh>
    <rPh sb="131" eb="132">
      <t>シャ</t>
    </rPh>
    <rPh sb="133" eb="135">
      <t>ハイビ</t>
    </rPh>
    <rPh sb="140" eb="142">
      <t>キュウスイ</t>
    </rPh>
    <rPh sb="142" eb="143">
      <t>シャ</t>
    </rPh>
    <rPh sb="144" eb="146">
      <t>カツヨウ</t>
    </rPh>
    <rPh sb="148" eb="150">
      <t>ジュウミン</t>
    </rPh>
    <rPh sb="150" eb="152">
      <t>サンカ</t>
    </rPh>
    <rPh sb="152" eb="153">
      <t>ガタ</t>
    </rPh>
    <rPh sb="154" eb="156">
      <t>ダンスイ</t>
    </rPh>
    <rPh sb="156" eb="158">
      <t>タイケン</t>
    </rPh>
    <rPh sb="158" eb="160">
      <t>クンレン</t>
    </rPh>
    <rPh sb="160" eb="161">
      <t>トウ</t>
    </rPh>
    <rPh sb="162" eb="164">
      <t>ジッシ</t>
    </rPh>
    <rPh sb="166" eb="168">
      <t>ユウジ</t>
    </rPh>
    <rPh sb="169" eb="170">
      <t>ソナ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</si>
</sst>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quot;-&quot;">
                  <c:v>0.75</c:v>
                </c:pt>
                <c:pt idx="3" formatCode="#,##0.00;&quot;△&quot;#,##0.00;&quot;-&quot;">
                  <c:v>1.0900000000000001</c:v>
                </c:pt>
                <c:pt idx="4" formatCode="#,##0.00;&quot;△&quot;#,##0.00;&quot;-&quot;">
                  <c:v>0.09</c:v>
                </c:pt>
              </c:numCache>
            </c:numRef>
          </c:val>
          <c:extLst>
            <c:ext xmlns:c16="http://schemas.microsoft.com/office/drawing/2014/chart" uri="{C3380CC4-5D6E-409C-BE32-E72D297353CC}">
              <c16:uniqueId val="{00000000-5EEB-4288-8E05-CE0080ACB1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5EEB-4288-8E05-CE0080ACB1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67.81</c:v>
                </c:pt>
                <c:pt idx="1">
                  <c:v>68.52</c:v>
                </c:pt>
                <c:pt idx="2">
                  <c:v>64.62</c:v>
                </c:pt>
                <c:pt idx="3">
                  <c:v>63.5</c:v>
                </c:pt>
                <c:pt idx="4">
                  <c:v>61.41</c:v>
                </c:pt>
              </c:numCache>
            </c:numRef>
          </c:val>
          <c:extLst>
            <c:ext xmlns:c16="http://schemas.microsoft.com/office/drawing/2014/chart" uri="{C3380CC4-5D6E-409C-BE32-E72D297353CC}">
              <c16:uniqueId val="{00000000-0EC8-4CC9-82F2-D35686D68C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0EC8-4CC9-82F2-D35686D68C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82.73</c:v>
                </c:pt>
                <c:pt idx="1">
                  <c:v>81.3</c:v>
                </c:pt>
                <c:pt idx="2">
                  <c:v>86.33</c:v>
                </c:pt>
                <c:pt idx="3">
                  <c:v>88.64</c:v>
                </c:pt>
                <c:pt idx="4">
                  <c:v>89.42</c:v>
                </c:pt>
              </c:numCache>
            </c:numRef>
          </c:val>
          <c:extLst>
            <c:ext xmlns:c16="http://schemas.microsoft.com/office/drawing/2014/chart" uri="{C3380CC4-5D6E-409C-BE32-E72D297353CC}">
              <c16:uniqueId val="{00000000-8976-410E-941A-E12C557D25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8976-410E-941A-E12C557D25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112.28</c:v>
                </c:pt>
                <c:pt idx="1">
                  <c:v>121.89</c:v>
                </c:pt>
                <c:pt idx="2">
                  <c:v>107.33</c:v>
                </c:pt>
                <c:pt idx="3">
                  <c:v>108.45</c:v>
                </c:pt>
                <c:pt idx="4">
                  <c:v>111.71</c:v>
                </c:pt>
              </c:numCache>
            </c:numRef>
          </c:val>
          <c:extLst>
            <c:ext xmlns:c16="http://schemas.microsoft.com/office/drawing/2014/chart" uri="{C3380CC4-5D6E-409C-BE32-E72D297353CC}">
              <c16:uniqueId val="{00000000-7EBE-4ACE-98AA-F370A85007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7EBE-4ACE-98AA-F370A85007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61.01</c:v>
                </c:pt>
                <c:pt idx="1">
                  <c:v>50.99</c:v>
                </c:pt>
                <c:pt idx="2">
                  <c:v>49.49</c:v>
                </c:pt>
                <c:pt idx="3">
                  <c:v>51.58</c:v>
                </c:pt>
                <c:pt idx="4">
                  <c:v>51.25</c:v>
                </c:pt>
              </c:numCache>
            </c:numRef>
          </c:val>
          <c:extLst>
            <c:ext xmlns:c16="http://schemas.microsoft.com/office/drawing/2014/chart" uri="{C3380CC4-5D6E-409C-BE32-E72D297353CC}">
              <c16:uniqueId val="{00000000-E92A-414E-8114-0D0F01F178B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E92A-414E-8114-0D0F01F178B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0.56999999999999995</c:v>
                </c:pt>
                <c:pt idx="1">
                  <c:v>0.56999999999999995</c:v>
                </c:pt>
                <c:pt idx="2">
                  <c:v>0.56999999999999995</c:v>
                </c:pt>
                <c:pt idx="3">
                  <c:v>0.56999999999999995</c:v>
                </c:pt>
                <c:pt idx="4">
                  <c:v>0.56999999999999995</c:v>
                </c:pt>
              </c:numCache>
            </c:numRef>
          </c:val>
          <c:extLst>
            <c:ext xmlns:c16="http://schemas.microsoft.com/office/drawing/2014/chart" uri="{C3380CC4-5D6E-409C-BE32-E72D297353CC}">
              <c16:uniqueId val="{00000000-1732-42DB-80B7-E4106A861BE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1732-42DB-80B7-E4106A861BE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C2-4BD0-B60B-D4E75355EA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22C2-4BD0-B60B-D4E75355EA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1115.74</c:v>
                </c:pt>
                <c:pt idx="1">
                  <c:v>1166.8699999999999</c:v>
                </c:pt>
                <c:pt idx="2">
                  <c:v>624.70000000000005</c:v>
                </c:pt>
                <c:pt idx="3">
                  <c:v>391.54</c:v>
                </c:pt>
                <c:pt idx="4">
                  <c:v>871.77</c:v>
                </c:pt>
              </c:numCache>
            </c:numRef>
          </c:val>
          <c:extLst>
            <c:ext xmlns:c16="http://schemas.microsoft.com/office/drawing/2014/chart" uri="{C3380CC4-5D6E-409C-BE32-E72D297353CC}">
              <c16:uniqueId val="{00000000-4841-4228-B6C9-4B03642B08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4841-4228-B6C9-4B03642B08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502.83</c:v>
                </c:pt>
                <c:pt idx="1">
                  <c:v>540.1</c:v>
                </c:pt>
                <c:pt idx="2">
                  <c:v>618.57000000000005</c:v>
                </c:pt>
                <c:pt idx="3">
                  <c:v>584.53</c:v>
                </c:pt>
                <c:pt idx="4">
                  <c:v>591.52</c:v>
                </c:pt>
              </c:numCache>
            </c:numRef>
          </c:val>
          <c:extLst>
            <c:ext xmlns:c16="http://schemas.microsoft.com/office/drawing/2014/chart" uri="{C3380CC4-5D6E-409C-BE32-E72D297353CC}">
              <c16:uniqueId val="{00000000-0FD1-42C3-916C-3F448EE379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0FD1-42C3-916C-3F448EE379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109.84</c:v>
                </c:pt>
                <c:pt idx="1">
                  <c:v>120.22</c:v>
                </c:pt>
                <c:pt idx="2">
                  <c:v>98.01</c:v>
                </c:pt>
                <c:pt idx="3">
                  <c:v>108.64</c:v>
                </c:pt>
                <c:pt idx="4">
                  <c:v>112.63</c:v>
                </c:pt>
              </c:numCache>
            </c:numRef>
          </c:val>
          <c:extLst>
            <c:ext xmlns:c16="http://schemas.microsoft.com/office/drawing/2014/chart" uri="{C3380CC4-5D6E-409C-BE32-E72D297353CC}">
              <c16:uniqueId val="{00000000-B83F-434B-BD9D-C68BBFE308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B83F-434B-BD9D-C68BBFE308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164.07</c:v>
                </c:pt>
                <c:pt idx="1">
                  <c:v>149.83000000000001</c:v>
                </c:pt>
                <c:pt idx="2">
                  <c:v>183.56</c:v>
                </c:pt>
                <c:pt idx="3">
                  <c:v>178.94</c:v>
                </c:pt>
                <c:pt idx="4">
                  <c:v>174.52</c:v>
                </c:pt>
              </c:numCache>
            </c:numRef>
          </c:val>
          <c:extLst>
            <c:ext xmlns:c16="http://schemas.microsoft.com/office/drawing/2014/chart" uri="{C3380CC4-5D6E-409C-BE32-E72D297353CC}">
              <c16:uniqueId val="{00000000-1F80-4335-AF67-45D54CAD69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1F80-4335-AF67-45D54CAD69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多気町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14682</v>
      </c>
      <c r="AM8" s="60"/>
      <c r="AN8" s="60"/>
      <c r="AO8" s="60"/>
      <c r="AP8" s="60"/>
      <c r="AQ8" s="60"/>
      <c r="AR8" s="60"/>
      <c r="AS8" s="60"/>
      <c r="AT8" s="51">
        <f>データ!$S$6</f>
        <v>103.06</v>
      </c>
      <c r="AU8" s="52"/>
      <c r="AV8" s="52"/>
      <c r="AW8" s="52"/>
      <c r="AX8" s="52"/>
      <c r="AY8" s="52"/>
      <c r="AZ8" s="52"/>
      <c r="BA8" s="52"/>
      <c r="BB8" s="53">
        <f>データ!$T$6</f>
        <v>142.46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58.9</v>
      </c>
      <c r="J10" s="52"/>
      <c r="K10" s="52"/>
      <c r="L10" s="52"/>
      <c r="M10" s="52"/>
      <c r="N10" s="52"/>
      <c r="O10" s="63"/>
      <c r="P10" s="53">
        <f>データ!$P$6</f>
        <v>99.11</v>
      </c>
      <c r="Q10" s="53"/>
      <c r="R10" s="53"/>
      <c r="S10" s="53"/>
      <c r="T10" s="53"/>
      <c r="U10" s="53"/>
      <c r="V10" s="53"/>
      <c r="W10" s="60">
        <f>データ!$Q$6</f>
        <v>3240</v>
      </c>
      <c r="X10" s="60"/>
      <c r="Y10" s="60"/>
      <c r="Z10" s="60"/>
      <c r="AA10" s="60"/>
      <c r="AB10" s="60"/>
      <c r="AC10" s="60"/>
      <c r="AD10" s="2"/>
      <c r="AE10" s="2"/>
      <c r="AF10" s="2"/>
      <c r="AG10" s="2"/>
      <c r="AH10" s="4"/>
      <c r="AI10" s="4"/>
      <c r="AJ10" s="4"/>
      <c r="AK10" s="4"/>
      <c r="AL10" s="60">
        <f>データ!$U$6</f>
        <v>14398</v>
      </c>
      <c r="AM10" s="60"/>
      <c r="AN10" s="60"/>
      <c r="AO10" s="60"/>
      <c r="AP10" s="60"/>
      <c r="AQ10" s="60"/>
      <c r="AR10" s="60"/>
      <c r="AS10" s="60"/>
      <c r="AT10" s="51">
        <f>データ!$V$6</f>
        <v>73.78</v>
      </c>
      <c r="AU10" s="52"/>
      <c r="AV10" s="52"/>
      <c r="AW10" s="52"/>
      <c r="AX10" s="52"/>
      <c r="AY10" s="52"/>
      <c r="AZ10" s="52"/>
      <c r="BA10" s="52"/>
      <c r="BB10" s="53">
        <f>データ!$W$6</f>
        <v>195.15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107</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EEMTTPdgYiGqJRPJ2tTLXUs1LPQIoBwxVkZ2qLnND8q3VOPUiw6iGGCKoYJrLx6s4t2emoCJCBDZ52DdGHotEA==" saltValue="MWz7MYsO16L8sAhHhC+z/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244414</v>
      </c>
      <c r="D6" s="34">
        <f t="shared" si="3"/>
        <v>46</v>
      </c>
      <c r="E6" s="34">
        <f t="shared" si="3"/>
        <v>1</v>
      </c>
      <c r="F6" s="34">
        <f t="shared" si="3"/>
        <v>0</v>
      </c>
      <c r="G6" s="34">
        <f t="shared" si="3"/>
        <v>1</v>
      </c>
      <c r="H6" s="34" t="str">
        <f t="shared" si="3"/>
        <v>三重県　多気町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58.9</v>
      </c>
      <c r="P6" s="35">
        <f t="shared" si="3"/>
        <v>99.11</v>
      </c>
      <c r="Q6" s="35">
        <f t="shared" si="3"/>
        <v>3240</v>
      </c>
      <c r="R6" s="35">
        <f t="shared" si="3"/>
        <v>14682</v>
      </c>
      <c r="S6" s="35">
        <f t="shared" si="3"/>
        <v>103.06</v>
      </c>
      <c r="T6" s="35">
        <f t="shared" si="3"/>
        <v>142.46</v>
      </c>
      <c r="U6" s="35">
        <f t="shared" si="3"/>
        <v>14398</v>
      </c>
      <c r="V6" s="35">
        <f t="shared" si="3"/>
        <v>73.78</v>
      </c>
      <c r="W6" s="35">
        <f t="shared" si="3"/>
        <v>195.15</v>
      </c>
      <c r="X6" s="36">
        <f>IF(X7="",NA(),X7)</f>
        <v>112.28</v>
      </c>
      <c r="Y6" s="36">
        <f t="shared" ref="Y6:AG6" si="4">IF(Y7="",NA(),Y7)</f>
        <v>121.89</v>
      </c>
      <c r="Z6" s="36">
        <f t="shared" si="4"/>
        <v>107.33</v>
      </c>
      <c r="AA6" s="36">
        <f t="shared" si="4"/>
        <v>108.45</v>
      </c>
      <c r="AB6" s="36">
        <f t="shared" si="4"/>
        <v>111.71</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1115.74</v>
      </c>
      <c r="AU6" s="36">
        <f t="shared" ref="AU6:BC6" si="6">IF(AU7="",NA(),AU7)</f>
        <v>1166.8699999999999</v>
      </c>
      <c r="AV6" s="36">
        <f t="shared" si="6"/>
        <v>624.70000000000005</v>
      </c>
      <c r="AW6" s="36">
        <f t="shared" si="6"/>
        <v>391.54</v>
      </c>
      <c r="AX6" s="36">
        <f t="shared" si="6"/>
        <v>871.77</v>
      </c>
      <c r="AY6" s="36">
        <f t="shared" si="6"/>
        <v>406.37</v>
      </c>
      <c r="AZ6" s="36">
        <f t="shared" si="6"/>
        <v>398.29</v>
      </c>
      <c r="BA6" s="36">
        <f t="shared" si="6"/>
        <v>388.67</v>
      </c>
      <c r="BB6" s="36">
        <f t="shared" si="6"/>
        <v>355.27</v>
      </c>
      <c r="BC6" s="36">
        <f t="shared" si="6"/>
        <v>359.7</v>
      </c>
      <c r="BD6" s="35" t="str">
        <f>IF(BD7="","",IF(BD7="-","【-】","【"&amp;SUBSTITUTE(TEXT(BD7,"#,##0.00"),"-","△")&amp;"】"))</f>
        <v>【261.93】</v>
      </c>
      <c r="BE6" s="36">
        <f>IF(BE7="",NA(),BE7)</f>
        <v>502.83</v>
      </c>
      <c r="BF6" s="36">
        <f t="shared" ref="BF6:BN6" si="7">IF(BF7="",NA(),BF7)</f>
        <v>540.1</v>
      </c>
      <c r="BG6" s="36">
        <f t="shared" si="7"/>
        <v>618.57000000000005</v>
      </c>
      <c r="BH6" s="36">
        <f t="shared" si="7"/>
        <v>584.53</v>
      </c>
      <c r="BI6" s="36">
        <f t="shared" si="7"/>
        <v>591.52</v>
      </c>
      <c r="BJ6" s="36">
        <f t="shared" si="7"/>
        <v>442.54</v>
      </c>
      <c r="BK6" s="36">
        <f t="shared" si="7"/>
        <v>431</v>
      </c>
      <c r="BL6" s="36">
        <f t="shared" si="7"/>
        <v>422.5</v>
      </c>
      <c r="BM6" s="36">
        <f t="shared" si="7"/>
        <v>458.27</v>
      </c>
      <c r="BN6" s="36">
        <f t="shared" si="7"/>
        <v>447.01</v>
      </c>
      <c r="BO6" s="35" t="str">
        <f>IF(BO7="","",IF(BO7="-","【-】","【"&amp;SUBSTITUTE(TEXT(BO7,"#,##0.00"),"-","△")&amp;"】"))</f>
        <v>【270.46】</v>
      </c>
      <c r="BP6" s="36">
        <f>IF(BP7="",NA(),BP7)</f>
        <v>109.84</v>
      </c>
      <c r="BQ6" s="36">
        <f t="shared" ref="BQ6:BY6" si="8">IF(BQ7="",NA(),BQ7)</f>
        <v>120.22</v>
      </c>
      <c r="BR6" s="36">
        <f t="shared" si="8"/>
        <v>98.01</v>
      </c>
      <c r="BS6" s="36">
        <f t="shared" si="8"/>
        <v>108.64</v>
      </c>
      <c r="BT6" s="36">
        <f t="shared" si="8"/>
        <v>112.63</v>
      </c>
      <c r="BU6" s="36">
        <f t="shared" si="8"/>
        <v>98.6</v>
      </c>
      <c r="BV6" s="36">
        <f t="shared" si="8"/>
        <v>100.82</v>
      </c>
      <c r="BW6" s="36">
        <f t="shared" si="8"/>
        <v>101.64</v>
      </c>
      <c r="BX6" s="36">
        <f t="shared" si="8"/>
        <v>96.77</v>
      </c>
      <c r="BY6" s="36">
        <f t="shared" si="8"/>
        <v>95.81</v>
      </c>
      <c r="BZ6" s="35" t="str">
        <f>IF(BZ7="","",IF(BZ7="-","【-】","【"&amp;SUBSTITUTE(TEXT(BZ7,"#,##0.00"),"-","△")&amp;"】"))</f>
        <v>【103.91】</v>
      </c>
      <c r="CA6" s="36">
        <f>IF(CA7="",NA(),CA7)</f>
        <v>164.07</v>
      </c>
      <c r="CB6" s="36">
        <f t="shared" ref="CB6:CJ6" si="9">IF(CB7="",NA(),CB7)</f>
        <v>149.83000000000001</v>
      </c>
      <c r="CC6" s="36">
        <f t="shared" si="9"/>
        <v>183.56</v>
      </c>
      <c r="CD6" s="36">
        <f t="shared" si="9"/>
        <v>178.94</v>
      </c>
      <c r="CE6" s="36">
        <f t="shared" si="9"/>
        <v>174.52</v>
      </c>
      <c r="CF6" s="36">
        <f t="shared" si="9"/>
        <v>181.67</v>
      </c>
      <c r="CG6" s="36">
        <f t="shared" si="9"/>
        <v>179.55</v>
      </c>
      <c r="CH6" s="36">
        <f t="shared" si="9"/>
        <v>179.16</v>
      </c>
      <c r="CI6" s="36">
        <f t="shared" si="9"/>
        <v>187.18</v>
      </c>
      <c r="CJ6" s="36">
        <f t="shared" si="9"/>
        <v>189.58</v>
      </c>
      <c r="CK6" s="35" t="str">
        <f>IF(CK7="","",IF(CK7="-","【-】","【"&amp;SUBSTITUTE(TEXT(CK7,"#,##0.00"),"-","△")&amp;"】"))</f>
        <v>【167.11】</v>
      </c>
      <c r="CL6" s="36">
        <f>IF(CL7="",NA(),CL7)</f>
        <v>67.81</v>
      </c>
      <c r="CM6" s="36">
        <f t="shared" ref="CM6:CU6" si="10">IF(CM7="",NA(),CM7)</f>
        <v>68.52</v>
      </c>
      <c r="CN6" s="36">
        <f t="shared" si="10"/>
        <v>64.62</v>
      </c>
      <c r="CO6" s="36">
        <f t="shared" si="10"/>
        <v>63.5</v>
      </c>
      <c r="CP6" s="36">
        <f t="shared" si="10"/>
        <v>61.41</v>
      </c>
      <c r="CQ6" s="36">
        <f t="shared" si="10"/>
        <v>53.61</v>
      </c>
      <c r="CR6" s="36">
        <f t="shared" si="10"/>
        <v>53.52</v>
      </c>
      <c r="CS6" s="36">
        <f t="shared" si="10"/>
        <v>54.24</v>
      </c>
      <c r="CT6" s="36">
        <f t="shared" si="10"/>
        <v>55.88</v>
      </c>
      <c r="CU6" s="36">
        <f t="shared" si="10"/>
        <v>55.22</v>
      </c>
      <c r="CV6" s="35" t="str">
        <f>IF(CV7="","",IF(CV7="-","【-】","【"&amp;SUBSTITUTE(TEXT(CV7,"#,##0.00"),"-","△")&amp;"】"))</f>
        <v>【60.27】</v>
      </c>
      <c r="CW6" s="36">
        <f>IF(CW7="",NA(),CW7)</f>
        <v>82.73</v>
      </c>
      <c r="CX6" s="36">
        <f t="shared" ref="CX6:DF6" si="11">IF(CX7="",NA(),CX7)</f>
        <v>81.3</v>
      </c>
      <c r="CY6" s="36">
        <f t="shared" si="11"/>
        <v>86.33</v>
      </c>
      <c r="CZ6" s="36">
        <f t="shared" si="11"/>
        <v>88.64</v>
      </c>
      <c r="DA6" s="36">
        <f t="shared" si="11"/>
        <v>89.42</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61.01</v>
      </c>
      <c r="DI6" s="36">
        <f t="shared" ref="DI6:DQ6" si="12">IF(DI7="",NA(),DI7)</f>
        <v>50.99</v>
      </c>
      <c r="DJ6" s="36">
        <f t="shared" si="12"/>
        <v>49.49</v>
      </c>
      <c r="DK6" s="36">
        <f t="shared" si="12"/>
        <v>51.58</v>
      </c>
      <c r="DL6" s="36">
        <f t="shared" si="12"/>
        <v>51.25</v>
      </c>
      <c r="DM6" s="36">
        <f t="shared" si="12"/>
        <v>46.67</v>
      </c>
      <c r="DN6" s="36">
        <f t="shared" si="12"/>
        <v>47.7</v>
      </c>
      <c r="DO6" s="36">
        <f t="shared" si="12"/>
        <v>48.14</v>
      </c>
      <c r="DP6" s="36">
        <f t="shared" si="12"/>
        <v>46.61</v>
      </c>
      <c r="DQ6" s="36">
        <f t="shared" si="12"/>
        <v>47.97</v>
      </c>
      <c r="DR6" s="35" t="str">
        <f>IF(DR7="","",IF(DR7="-","【-】","【"&amp;SUBSTITUTE(TEXT(DR7,"#,##0.00"),"-","△")&amp;"】"))</f>
        <v>【48.85】</v>
      </c>
      <c r="DS6" s="36">
        <f>IF(DS7="",NA(),DS7)</f>
        <v>0.56999999999999995</v>
      </c>
      <c r="DT6" s="36">
        <f t="shared" ref="DT6:EB6" si="13">IF(DT7="",NA(),DT7)</f>
        <v>0.56999999999999995</v>
      </c>
      <c r="DU6" s="36">
        <f t="shared" si="13"/>
        <v>0.56999999999999995</v>
      </c>
      <c r="DV6" s="36">
        <f t="shared" si="13"/>
        <v>0.56999999999999995</v>
      </c>
      <c r="DW6" s="36">
        <f t="shared" si="13"/>
        <v>0.56999999999999995</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6">
        <f t="shared" si="14"/>
        <v>0.75</v>
      </c>
      <c r="EG6" s="36">
        <f t="shared" si="14"/>
        <v>1.0900000000000001</v>
      </c>
      <c r="EH6" s="36">
        <f t="shared" si="14"/>
        <v>0.09</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244414</v>
      </c>
      <c r="D7" s="38">
        <v>46</v>
      </c>
      <c r="E7" s="38">
        <v>1</v>
      </c>
      <c r="F7" s="38">
        <v>0</v>
      </c>
      <c r="G7" s="38">
        <v>1</v>
      </c>
      <c r="H7" s="38" t="s">
        <v>93</v>
      </c>
      <c r="I7" s="38" t="s">
        <v>94</v>
      </c>
      <c r="J7" s="38" t="s">
        <v>95</v>
      </c>
      <c r="K7" s="38" t="s">
        <v>96</v>
      </c>
      <c r="L7" s="38" t="s">
        <v>97</v>
      </c>
      <c r="M7" s="38" t="s">
        <v>98</v>
      </c>
      <c r="N7" s="39" t="s">
        <v>99</v>
      </c>
      <c r="O7" s="39">
        <v>58.9</v>
      </c>
      <c r="P7" s="39">
        <v>99.11</v>
      </c>
      <c r="Q7" s="39">
        <v>3240</v>
      </c>
      <c r="R7" s="39">
        <v>14682</v>
      </c>
      <c r="S7" s="39">
        <v>103.06</v>
      </c>
      <c r="T7" s="39">
        <v>142.46</v>
      </c>
      <c r="U7" s="39">
        <v>14398</v>
      </c>
      <c r="V7" s="39">
        <v>73.78</v>
      </c>
      <c r="W7" s="39">
        <v>195.15</v>
      </c>
      <c r="X7" s="39">
        <v>112.28</v>
      </c>
      <c r="Y7" s="39">
        <v>121.89</v>
      </c>
      <c r="Z7" s="39">
        <v>107.33</v>
      </c>
      <c r="AA7" s="39">
        <v>108.45</v>
      </c>
      <c r="AB7" s="39">
        <v>111.71</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1115.74</v>
      </c>
      <c r="AU7" s="39">
        <v>1166.8699999999999</v>
      </c>
      <c r="AV7" s="39">
        <v>624.70000000000005</v>
      </c>
      <c r="AW7" s="39">
        <v>391.54</v>
      </c>
      <c r="AX7" s="39">
        <v>871.77</v>
      </c>
      <c r="AY7" s="39">
        <v>406.37</v>
      </c>
      <c r="AZ7" s="39">
        <v>398.29</v>
      </c>
      <c r="BA7" s="39">
        <v>388.67</v>
      </c>
      <c r="BB7" s="39">
        <v>355.27</v>
      </c>
      <c r="BC7" s="39">
        <v>359.7</v>
      </c>
      <c r="BD7" s="39">
        <v>261.93</v>
      </c>
      <c r="BE7" s="39">
        <v>502.83</v>
      </c>
      <c r="BF7" s="39">
        <v>540.1</v>
      </c>
      <c r="BG7" s="39">
        <v>618.57000000000005</v>
      </c>
      <c r="BH7" s="39">
        <v>584.53</v>
      </c>
      <c r="BI7" s="39">
        <v>591.52</v>
      </c>
      <c r="BJ7" s="39">
        <v>442.54</v>
      </c>
      <c r="BK7" s="39">
        <v>431</v>
      </c>
      <c r="BL7" s="39">
        <v>422.5</v>
      </c>
      <c r="BM7" s="39">
        <v>458.27</v>
      </c>
      <c r="BN7" s="39">
        <v>447.01</v>
      </c>
      <c r="BO7" s="39">
        <v>270.45999999999998</v>
      </c>
      <c r="BP7" s="39">
        <v>109.84</v>
      </c>
      <c r="BQ7" s="39">
        <v>120.22</v>
      </c>
      <c r="BR7" s="39">
        <v>98.01</v>
      </c>
      <c r="BS7" s="39">
        <v>108.64</v>
      </c>
      <c r="BT7" s="39">
        <v>112.63</v>
      </c>
      <c r="BU7" s="39">
        <v>98.6</v>
      </c>
      <c r="BV7" s="39">
        <v>100.82</v>
      </c>
      <c r="BW7" s="39">
        <v>101.64</v>
      </c>
      <c r="BX7" s="39">
        <v>96.77</v>
      </c>
      <c r="BY7" s="39">
        <v>95.81</v>
      </c>
      <c r="BZ7" s="39">
        <v>103.91</v>
      </c>
      <c r="CA7" s="39">
        <v>164.07</v>
      </c>
      <c r="CB7" s="39">
        <v>149.83000000000001</v>
      </c>
      <c r="CC7" s="39">
        <v>183.56</v>
      </c>
      <c r="CD7" s="39">
        <v>178.94</v>
      </c>
      <c r="CE7" s="39">
        <v>174.52</v>
      </c>
      <c r="CF7" s="39">
        <v>181.67</v>
      </c>
      <c r="CG7" s="39">
        <v>179.55</v>
      </c>
      <c r="CH7" s="39">
        <v>179.16</v>
      </c>
      <c r="CI7" s="39">
        <v>187.18</v>
      </c>
      <c r="CJ7" s="39">
        <v>189.58</v>
      </c>
      <c r="CK7" s="39">
        <v>167.11</v>
      </c>
      <c r="CL7" s="39">
        <v>67.81</v>
      </c>
      <c r="CM7" s="39">
        <v>68.52</v>
      </c>
      <c r="CN7" s="39">
        <v>64.62</v>
      </c>
      <c r="CO7" s="39">
        <v>63.5</v>
      </c>
      <c r="CP7" s="39">
        <v>61.41</v>
      </c>
      <c r="CQ7" s="39">
        <v>53.61</v>
      </c>
      <c r="CR7" s="39">
        <v>53.52</v>
      </c>
      <c r="CS7" s="39">
        <v>54.24</v>
      </c>
      <c r="CT7" s="39">
        <v>55.88</v>
      </c>
      <c r="CU7" s="39">
        <v>55.22</v>
      </c>
      <c r="CV7" s="39">
        <v>60.27</v>
      </c>
      <c r="CW7" s="39">
        <v>82.73</v>
      </c>
      <c r="CX7" s="39">
        <v>81.3</v>
      </c>
      <c r="CY7" s="39">
        <v>86.33</v>
      </c>
      <c r="CZ7" s="39">
        <v>88.64</v>
      </c>
      <c r="DA7" s="39">
        <v>89.42</v>
      </c>
      <c r="DB7" s="39">
        <v>81.31</v>
      </c>
      <c r="DC7" s="39">
        <v>81.459999999999994</v>
      </c>
      <c r="DD7" s="39">
        <v>81.680000000000007</v>
      </c>
      <c r="DE7" s="39">
        <v>80.989999999999995</v>
      </c>
      <c r="DF7" s="39">
        <v>80.930000000000007</v>
      </c>
      <c r="DG7" s="39">
        <v>89.92</v>
      </c>
      <c r="DH7" s="39">
        <v>61.01</v>
      </c>
      <c r="DI7" s="39">
        <v>50.99</v>
      </c>
      <c r="DJ7" s="39">
        <v>49.49</v>
      </c>
      <c r="DK7" s="39">
        <v>51.58</v>
      </c>
      <c r="DL7" s="39">
        <v>51.25</v>
      </c>
      <c r="DM7" s="39">
        <v>46.67</v>
      </c>
      <c r="DN7" s="39">
        <v>47.7</v>
      </c>
      <c r="DO7" s="39">
        <v>48.14</v>
      </c>
      <c r="DP7" s="39">
        <v>46.61</v>
      </c>
      <c r="DQ7" s="39">
        <v>47.97</v>
      </c>
      <c r="DR7" s="39">
        <v>48.85</v>
      </c>
      <c r="DS7" s="39">
        <v>0.56999999999999995</v>
      </c>
      <c r="DT7" s="39">
        <v>0.56999999999999995</v>
      </c>
      <c r="DU7" s="39">
        <v>0.56999999999999995</v>
      </c>
      <c r="DV7" s="39">
        <v>0.56999999999999995</v>
      </c>
      <c r="DW7" s="39">
        <v>0.56999999999999995</v>
      </c>
      <c r="DX7" s="39">
        <v>10.029999999999999</v>
      </c>
      <c r="DY7" s="39">
        <v>7.26</v>
      </c>
      <c r="DZ7" s="39">
        <v>11.13</v>
      </c>
      <c r="EA7" s="39">
        <v>10.84</v>
      </c>
      <c r="EB7" s="39">
        <v>15.33</v>
      </c>
      <c r="EC7" s="39">
        <v>17.8</v>
      </c>
      <c r="ED7" s="39">
        <v>0</v>
      </c>
      <c r="EE7" s="39">
        <v>0</v>
      </c>
      <c r="EF7" s="39">
        <v>0.75</v>
      </c>
      <c r="EG7" s="39">
        <v>1.0900000000000001</v>
      </c>
      <c r="EH7" s="39">
        <v>0.09</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2020-01-15T06:37:56Z</cp:lastPrinted>
  <dcterms:created xsi:type="dcterms:W3CDTF">2019-12-05T04:19:34Z</dcterms:created>
  <dcterms:modified xsi:type="dcterms:W3CDTF">2020-01-15T06:46:50Z</dcterms:modified>
  <cp:category/>
</cp:coreProperties>
</file>