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水道事業\02経理係\統計及び調査報告関係\経営比較分析\R1年度（H30決算）\"/>
    </mc:Choice>
  </mc:AlternateContent>
  <workbookProtection workbookAlgorithmName="SHA-512" workbookHashValue="48asFTgrKOzh4DiqBw6haKyZLgTLf3rWZbGExBm2+kg77fNN7S29ogU6JA32DAheSI7vwVwGdPG1BEqoDrtVAw==" workbookSaltValue="Li1oAsWAF2vaazOQsEqvU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<sst xmlns="http://schemas.openxmlformats.org/spreadsheetml/2006/main" count="220" uniqueCount="108">
  <si>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</si>
  <si>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</si>
  <si>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</si>
  <si>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</si>
  <si>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</si>
  <si>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</si>
  <si>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</si>
  <si>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</si>
  <si>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</si>
  <si>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</si>
  <si>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</si>
  <si>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</si>
  <si>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</si>
  <si>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</si>
  <si>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</si>
  <si>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</si>
  <si>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</si>
  <si>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</si>
  <si>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</si>
  <si>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</si>
  <si>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</si>
  <si>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</si>
  <si>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</si>
  <si>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</si>
  <si>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</si>
  <si>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</si>
  <si>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</si>
  <si>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</si>
  <si>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</si>
  <si>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</si>
  <si>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</si>
  <si>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</si>
  <si>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</si>
  <si>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</si>
  <si>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</si>
  <si>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</si>
  <si>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</si>
  <si>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</si>
  <si>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</si>
  <si>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</si>
  <si>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</si>
  <si>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</si>
  <si>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</si>
  <si>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</si>
  <si>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</si>
  <si>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</si>
  <si>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</si>
  <si>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</si>
  <si>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</si>
  <si>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</si>
  <si>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</si>
  <si>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</si>
  <si>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</si>
  <si>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</si>
  <si>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</si>
  <si>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</si>
  <si>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</si>
  <si>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</si>
  <si>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</si>
  <si>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</si>
  <si>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</si>
  <si>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</si>
  <si>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</si>
  <si>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</si>
  <si>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</si>
  <si>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</si>
  <si>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</si>
  <si>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</si>
  <si>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</si>
  <si>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</si>
  <si>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</si>
  <si>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</si>
  <si>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</si>
  <si>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</si>
  <si>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</si>
  <si>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</si>
  <si>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</si>
  <si>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</si>
  <si>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</si>
  <si>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</si>
  <si>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</si>
  <si>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</si>
  <si>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</si>
  <si>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</si>
  <si>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</si>
  <si>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</si>
  <si>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</si>
  <si>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</si>
  <si>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</si>
  <si>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</si>
  <si>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</si>
  <si>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</si>
  <si>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</si>
  <si>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</si>
  <si>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</si>
  <si>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</si>
  <si>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</si>
  <si>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</si>
  <si>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</si>
  <si>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</si>
  <si>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</si>
  <si>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</si>
  <si>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</si>
  <si>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</si>
  <si>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</si>
  <si>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流動比率とも100％を超えていることから、比較的良好な経営状況といえるが、少子高齢化、人口減少による給水収益の減少や、施設の老朽化等による有収率の低下、施設更新費用の増加など、将来の経営環境は厳しくなっていくことが予想されます。
　今後も引き続き、「志摩市水道事業経営戦略」に基づき、基幹施設の耐震化、経年管の布設替、経年施設の更新など将来に向けての投資を計画的に実行しつつ、「水道事業基本計画」の中間見直しを行い、投資の抑制・適正化を図り、水道料金の値上げを含めた財源確保についても検討していきます。
　将来にわたって安定的に事業を継続できるよう、経営の効率化、健全化を図っていきます。
　</t>
    <rPh sb="123" eb="125">
      <t>コンゴ</t>
    </rPh>
    <rPh sb="126" eb="127">
      <t>ヒ</t>
    </rPh>
    <rPh sb="128" eb="129">
      <t>ツヅ</t>
    </rPh>
    <rPh sb="149" eb="151">
      <t>キカン</t>
    </rPh>
    <rPh sb="151" eb="153">
      <t>シセツ</t>
    </rPh>
    <rPh sb="154" eb="157">
      <t>タイシンカ</t>
    </rPh>
    <rPh sb="196" eb="198">
      <t>スイドウ</t>
    </rPh>
    <rPh sb="198" eb="200">
      <t>ジギョウ</t>
    </rPh>
    <rPh sb="260" eb="262">
      <t>ショウライ</t>
    </rPh>
    <phoneticPr fontId="4"/>
  </si>
  <si>
    <t xml:space="preserve">法定耐用年数を越えた管路延長の割合を表す管路経年化率は、類似団体及び全国平均値より低いが、今後耐用年数を迎える管路が増えることが見込まれています。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行われているとはいえず、老朽化が進行している状況にあり、計画的に管路更新事業を進めていく必要があります。
　高齢化や人口減少に伴い給水収益が減少していくことが予想される中で、企業債残高対給水収益比率が類似団体平均値よりも低く、管路の更新投資を増やすためには、企業債の借入れを検討するなど、財源を十分検討しながら老朽化施設の改良を実施していきます。
</t>
    <rPh sb="218" eb="219">
      <t>ナカ</t>
    </rPh>
    <rPh sb="247" eb="249">
      <t>カンロ</t>
    </rPh>
    <rPh sb="250" eb="252">
      <t>コウシン</t>
    </rPh>
    <rPh sb="252" eb="254">
      <t>トウシ</t>
    </rPh>
    <rPh sb="255" eb="256">
      <t>フ</t>
    </rPh>
    <phoneticPr fontId="4"/>
  </si>
  <si>
    <r>
      <t>単年度収支が黒字であることを示す経常収支比率が類似団体平均値よりも高い状態であり、累積欠損金も発生していません。また1年以内に支払うべき債務に対する支払能力を表す流動比率も全国平均値を上まわり、ほぼ類似団体平均値並みで現在のところ健全経営であると考えます。
　しかし、施設の稼動が収益につながっているかを判断する有収率が類似団体平均値及び全国平均値より低い状況にあり、給水された水量に対し収益に結びついていない水量（漏水等）が年々増加していることから、更なる費用削減を図るため、計画的に漏水調査を行い有収率の向上に努めていきます。
　</t>
    </r>
    <r>
      <rPr>
        <sz val="11"/>
        <rFont val="ＭＳ ゴシック"/>
        <family val="3"/>
        <charset val="128"/>
      </rPr>
      <t>また、施設利用率が類似団体平均値に比べ10ポイント以上低い状態が続き、給水原価も36円程高くな
っています。これは、当市が季節によって水需要に大きな変動がある観光地のため、8月のお盆期間に帰省客と観光客の増加で水道使用量がピークを迎えるという状況が、大きな要因になっています。ピーク時に供給不足にならないように設備投資を行ってきたため、それ以外の期間は設備過剰となって施設利用率が低下、給水原価も高くなっています。</t>
    </r>
    <r>
      <rPr>
        <sz val="11"/>
        <color theme="1"/>
        <rFont val="ＭＳ ゴシック"/>
        <family val="3"/>
        <charset val="128"/>
      </rPr>
      <t xml:space="preserve">
　常時安定給水できる設備規模が必要であるため、
安易に効率性を上げるための設備縮小はできないが、人口減少及び高齢化等に伴い年間水道使用量が減少していることから、施設の統廃合や縮小を検討していく必要があります。
</t>
    </r>
    <rPh sb="213" eb="215">
      <t>ネンネン</t>
    </rPh>
    <rPh sb="215" eb="217">
      <t>ゾウカ</t>
    </rPh>
    <rPh sb="239" eb="242">
      <t>ケイカクテキ</t>
    </rPh>
    <rPh sb="243" eb="245">
      <t>ロウスイ</t>
    </rPh>
    <rPh sb="245" eb="247">
      <t>チョウサ</t>
    </rPh>
    <rPh sb="248" eb="249">
      <t>オコナ</t>
    </rPh>
    <rPh sb="408" eb="409">
      <t>ジ</t>
    </rPh>
    <rPh sb="555" eb="557">
      <t>シセツ</t>
    </rPh>
    <rPh sb="558" eb="561">
      <t>トウハイゴウ</t>
    </rPh>
    <rPh sb="562" eb="564">
      <t>シュクショウ</t>
    </rPh>
    <rPh sb="565" eb="567">
      <t>ケントウ</t>
    </rPh>
    <rPh sb="571" eb="5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</si>
</sst>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0.18</c:v>
                </c:pt>
                <c:pt idx="1">
                  <c:v>0</c:v>
                </c:pt>
                <c:pt idx="2" formatCode="#,##0.00;&quot;△&quot;#,##0.00;&quot;-&quot;">
                  <c:v>0.18</c:v>
                </c:pt>
                <c:pt idx="3" formatCode="#,##0.00;&quot;△&quot;#,##0.00;&quot;-&quot;">
                  <c:v>0.22</c:v>
                </c:pt>
                <c:pt idx="4" formatCode="#,##0.00;&quot;△&quot;#,##0.00;&quot;-&quot;">
                  <c:v>0.36</c:v>
                </c:pt>
              </c:numCache>
            </c:numRef>
          </c:val>
          <c:extLst xmlns:c16r2="http://schemas.microsoft.com/office/drawing/2015/06/chart">
            <c:ext xmlns:c16="http://schemas.microsoft.com/office/drawing/2014/chart" uri="{C3380CC4-5D6E-409C-BE32-E72D297353CC}">
              <c16:uniqueId val="{00000000-58FE-4985-9F8F-9F7B09062AE1}"/>
            </c:ext>
          </c:extLst>
        </c:ser>
        <c:dLbls>
          <c:showLegendKey val="0"/>
          <c:showVal val="0"/>
          <c:showCatName val="0"/>
          <c:showSerName val="0"/>
          <c:showPercent val="0"/>
          <c:showBubbleSize val="0"/>
        </c:dLbls>
        <c:gapWidth val="150"/>
        <c:axId val="2492672"/>
        <c:axId val="249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0.57999999999999996</c:v>
                </c:pt>
              </c:numCache>
            </c:numRef>
          </c:val>
          <c:smooth val="0"/>
          <c:extLst xmlns:c16r2="http://schemas.microsoft.com/office/drawing/2015/06/chart">
            <c:ext xmlns:c16="http://schemas.microsoft.com/office/drawing/2014/chart" uri="{C3380CC4-5D6E-409C-BE32-E72D297353CC}">
              <c16:uniqueId val="{00000001-58FE-4985-9F8F-9F7B09062AE1}"/>
            </c:ext>
          </c:extLst>
        </c:ser>
        <c:dLbls>
          <c:showLegendKey val="0"/>
          <c:showVal val="0"/>
          <c:showCatName val="0"/>
          <c:showSerName val="0"/>
          <c:showPercent val="0"/>
          <c:showBubbleSize val="0"/>
        </c:dLbls>
        <c:marker val="1"/>
        <c:smooth val="0"/>
        <c:axId val="2492672"/>
        <c:axId val="2493064"/>
      </c:lineChart>
      <c:dateAx>
        <c:axId val="2492672"/>
        <c:scaling>
          <c:orientation val="minMax"/>
        </c:scaling>
        <c:delete val="1"/>
        <c:axPos val="b"/>
        <c:numFmt formatCode="ge" sourceLinked="1"/>
        <c:majorTickMark val="none"/>
        <c:minorTickMark val="none"/>
        <c:tickLblPos val="none"/>
        <c:crossAx val="2493064"/>
        <c:crosses val="autoZero"/>
        <c:auto val="1"/>
        <c:lblOffset val="100"/>
        <c:baseTimeUnit val="years"/>
      </c:dateAx>
      <c:valAx>
        <c:axId val="24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48.43</c:v>
                </c:pt>
                <c:pt idx="1">
                  <c:v>47.2</c:v>
                </c:pt>
                <c:pt idx="2">
                  <c:v>47.75</c:v>
                </c:pt>
                <c:pt idx="3">
                  <c:v>47.35</c:v>
                </c:pt>
                <c:pt idx="4">
                  <c:v>47.48</c:v>
                </c:pt>
              </c:numCache>
            </c:numRef>
          </c:val>
          <c:extLst xmlns:c16r2="http://schemas.microsoft.com/office/drawing/2015/06/chart">
            <c:ext xmlns:c16="http://schemas.microsoft.com/office/drawing/2014/chart" uri="{C3380CC4-5D6E-409C-BE32-E72D297353CC}">
              <c16:uniqueId val="{00000000-9AF7-4F7C-B424-6CE53F85A31D}"/>
            </c:ext>
          </c:extLst>
        </c:ser>
        <c:dLbls>
          <c:showLegendKey val="0"/>
          <c:showVal val="0"/>
          <c:showCatName val="0"/>
          <c:showSerName val="0"/>
          <c:showPercent val="0"/>
          <c:showBubbleSize val="0"/>
        </c:dLbls>
        <c:gapWidth val="150"/>
        <c:axId val="532411496"/>
        <c:axId val="53241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59.74</c:v>
                </c:pt>
              </c:numCache>
            </c:numRef>
          </c:val>
          <c:smooth val="0"/>
          <c:extLst xmlns:c16r2="http://schemas.microsoft.com/office/drawing/2015/06/chart">
            <c:ext xmlns:c16="http://schemas.microsoft.com/office/drawing/2014/chart" uri="{C3380CC4-5D6E-409C-BE32-E72D297353CC}">
              <c16:uniqueId val="{00000001-9AF7-4F7C-B424-6CE53F85A31D}"/>
            </c:ext>
          </c:extLst>
        </c:ser>
        <c:dLbls>
          <c:showLegendKey val="0"/>
          <c:showVal val="0"/>
          <c:showCatName val="0"/>
          <c:showSerName val="0"/>
          <c:showPercent val="0"/>
          <c:showBubbleSize val="0"/>
        </c:dLbls>
        <c:marker val="1"/>
        <c:smooth val="0"/>
        <c:axId val="532411496"/>
        <c:axId val="532411888"/>
      </c:lineChart>
      <c:dateAx>
        <c:axId val="532411496"/>
        <c:scaling>
          <c:orientation val="minMax"/>
        </c:scaling>
        <c:delete val="1"/>
        <c:axPos val="b"/>
        <c:numFmt formatCode="ge" sourceLinked="1"/>
        <c:majorTickMark val="none"/>
        <c:minorTickMark val="none"/>
        <c:tickLblPos val="none"/>
        <c:crossAx val="532411888"/>
        <c:crosses val="autoZero"/>
        <c:auto val="1"/>
        <c:lblOffset val="100"/>
        <c:baseTimeUnit val="years"/>
      </c:dateAx>
      <c:valAx>
        <c:axId val="53241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1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85.13</c:v>
                </c:pt>
                <c:pt idx="1">
                  <c:v>86.87</c:v>
                </c:pt>
                <c:pt idx="2">
                  <c:v>86.96</c:v>
                </c:pt>
                <c:pt idx="3">
                  <c:v>86.45</c:v>
                </c:pt>
                <c:pt idx="4">
                  <c:v>84.65</c:v>
                </c:pt>
              </c:numCache>
            </c:numRef>
          </c:val>
          <c:extLst xmlns:c16r2="http://schemas.microsoft.com/office/drawing/2015/06/chart">
            <c:ext xmlns:c16="http://schemas.microsoft.com/office/drawing/2014/chart" uri="{C3380CC4-5D6E-409C-BE32-E72D297353CC}">
              <c16:uniqueId val="{00000000-F6E0-4C3A-9489-E80C94300D10}"/>
            </c:ext>
          </c:extLst>
        </c:ser>
        <c:dLbls>
          <c:showLegendKey val="0"/>
          <c:showVal val="0"/>
          <c:showCatName val="0"/>
          <c:showSerName val="0"/>
          <c:showPercent val="0"/>
          <c:showBubbleSize val="0"/>
        </c:dLbls>
        <c:gapWidth val="150"/>
        <c:axId val="533167280"/>
        <c:axId val="53316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84.8</c:v>
                </c:pt>
              </c:numCache>
            </c:numRef>
          </c:val>
          <c:smooth val="0"/>
          <c:extLst xmlns:c16r2="http://schemas.microsoft.com/office/drawing/2015/06/chart">
            <c:ext xmlns:c16="http://schemas.microsoft.com/office/drawing/2014/chart" uri="{C3380CC4-5D6E-409C-BE32-E72D297353CC}">
              <c16:uniqueId val="{00000001-F6E0-4C3A-9489-E80C94300D10}"/>
            </c:ext>
          </c:extLst>
        </c:ser>
        <c:dLbls>
          <c:showLegendKey val="0"/>
          <c:showVal val="0"/>
          <c:showCatName val="0"/>
          <c:showSerName val="0"/>
          <c:showPercent val="0"/>
          <c:showBubbleSize val="0"/>
        </c:dLbls>
        <c:marker val="1"/>
        <c:smooth val="0"/>
        <c:axId val="533167280"/>
        <c:axId val="533167672"/>
      </c:lineChart>
      <c:dateAx>
        <c:axId val="533167280"/>
        <c:scaling>
          <c:orientation val="minMax"/>
        </c:scaling>
        <c:delete val="1"/>
        <c:axPos val="b"/>
        <c:numFmt formatCode="ge" sourceLinked="1"/>
        <c:majorTickMark val="none"/>
        <c:minorTickMark val="none"/>
        <c:tickLblPos val="none"/>
        <c:crossAx val="533167672"/>
        <c:crosses val="autoZero"/>
        <c:auto val="1"/>
        <c:lblOffset val="100"/>
        <c:baseTimeUnit val="years"/>
      </c:dateAx>
      <c:valAx>
        <c:axId val="53316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1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110.89</c:v>
                </c:pt>
                <c:pt idx="1">
                  <c:v>119.8</c:v>
                </c:pt>
                <c:pt idx="2">
                  <c:v>122.79</c:v>
                </c:pt>
                <c:pt idx="3">
                  <c:v>118.82</c:v>
                </c:pt>
                <c:pt idx="4">
                  <c:v>125.19</c:v>
                </c:pt>
              </c:numCache>
            </c:numRef>
          </c:val>
          <c:extLst xmlns:c16r2="http://schemas.microsoft.com/office/drawing/2015/06/chart">
            <c:ext xmlns:c16="http://schemas.microsoft.com/office/drawing/2014/chart" uri="{C3380CC4-5D6E-409C-BE32-E72D297353CC}">
              <c16:uniqueId val="{00000000-B2B8-40B9-B3F0-635560CA3D59}"/>
            </c:ext>
          </c:extLst>
        </c:ser>
        <c:dLbls>
          <c:showLegendKey val="0"/>
          <c:showVal val="0"/>
          <c:showCatName val="0"/>
          <c:showSerName val="0"/>
          <c:showPercent val="0"/>
          <c:showBubbleSize val="0"/>
        </c:dLbls>
        <c:gapWidth val="150"/>
        <c:axId val="446683056"/>
        <c:axId val="4466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110.66</c:v>
                </c:pt>
              </c:numCache>
            </c:numRef>
          </c:val>
          <c:smooth val="0"/>
          <c:extLst xmlns:c16r2="http://schemas.microsoft.com/office/drawing/2015/06/chart">
            <c:ext xmlns:c16="http://schemas.microsoft.com/office/drawing/2014/chart" uri="{C3380CC4-5D6E-409C-BE32-E72D297353CC}">
              <c16:uniqueId val="{00000001-B2B8-40B9-B3F0-635560CA3D59}"/>
            </c:ext>
          </c:extLst>
        </c:ser>
        <c:dLbls>
          <c:showLegendKey val="0"/>
          <c:showVal val="0"/>
          <c:showCatName val="0"/>
          <c:showSerName val="0"/>
          <c:showPercent val="0"/>
          <c:showBubbleSize val="0"/>
        </c:dLbls>
        <c:marker val="1"/>
        <c:smooth val="0"/>
        <c:axId val="446683056"/>
        <c:axId val="446683448"/>
      </c:lineChart>
      <c:dateAx>
        <c:axId val="446683056"/>
        <c:scaling>
          <c:orientation val="minMax"/>
        </c:scaling>
        <c:delete val="1"/>
        <c:axPos val="b"/>
        <c:numFmt formatCode="ge" sourceLinked="1"/>
        <c:majorTickMark val="none"/>
        <c:minorTickMark val="none"/>
        <c:tickLblPos val="none"/>
        <c:crossAx val="446683448"/>
        <c:crosses val="autoZero"/>
        <c:auto val="1"/>
        <c:lblOffset val="100"/>
        <c:baseTimeUnit val="years"/>
      </c:dateAx>
      <c:valAx>
        <c:axId val="44668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6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43.26</c:v>
                </c:pt>
                <c:pt idx="1">
                  <c:v>45.18</c:v>
                </c:pt>
                <c:pt idx="2">
                  <c:v>46.68</c:v>
                </c:pt>
                <c:pt idx="3">
                  <c:v>47.61</c:v>
                </c:pt>
                <c:pt idx="4">
                  <c:v>48.73</c:v>
                </c:pt>
              </c:numCache>
            </c:numRef>
          </c:val>
          <c:extLst xmlns:c16r2="http://schemas.microsoft.com/office/drawing/2015/06/chart">
            <c:ext xmlns:c16="http://schemas.microsoft.com/office/drawing/2014/chart" uri="{C3380CC4-5D6E-409C-BE32-E72D297353CC}">
              <c16:uniqueId val="{00000000-9660-495E-9506-15D00CD2192A}"/>
            </c:ext>
          </c:extLst>
        </c:ser>
        <c:dLbls>
          <c:showLegendKey val="0"/>
          <c:showVal val="0"/>
          <c:showCatName val="0"/>
          <c:showSerName val="0"/>
          <c:showPercent val="0"/>
          <c:showBubbleSize val="0"/>
        </c:dLbls>
        <c:gapWidth val="150"/>
        <c:axId val="534847048"/>
        <c:axId val="5348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47.66</c:v>
                </c:pt>
              </c:numCache>
            </c:numRef>
          </c:val>
          <c:smooth val="0"/>
          <c:extLst xmlns:c16r2="http://schemas.microsoft.com/office/drawing/2015/06/chart">
            <c:ext xmlns:c16="http://schemas.microsoft.com/office/drawing/2014/chart" uri="{C3380CC4-5D6E-409C-BE32-E72D297353CC}">
              <c16:uniqueId val="{00000001-9660-495E-9506-15D00CD2192A}"/>
            </c:ext>
          </c:extLst>
        </c:ser>
        <c:dLbls>
          <c:showLegendKey val="0"/>
          <c:showVal val="0"/>
          <c:showCatName val="0"/>
          <c:showSerName val="0"/>
          <c:showPercent val="0"/>
          <c:showBubbleSize val="0"/>
        </c:dLbls>
        <c:marker val="1"/>
        <c:smooth val="0"/>
        <c:axId val="534847048"/>
        <c:axId val="534847440"/>
      </c:lineChart>
      <c:dateAx>
        <c:axId val="534847048"/>
        <c:scaling>
          <c:orientation val="minMax"/>
        </c:scaling>
        <c:delete val="1"/>
        <c:axPos val="b"/>
        <c:numFmt formatCode="ge" sourceLinked="1"/>
        <c:majorTickMark val="none"/>
        <c:minorTickMark val="none"/>
        <c:tickLblPos val="none"/>
        <c:crossAx val="534847440"/>
        <c:crosses val="autoZero"/>
        <c:auto val="1"/>
        <c:lblOffset val="100"/>
        <c:baseTimeUnit val="years"/>
      </c:dateAx>
      <c:valAx>
        <c:axId val="5348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8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7.94</c:v>
                </c:pt>
                <c:pt idx="1">
                  <c:v>0</c:v>
                </c:pt>
                <c:pt idx="2" formatCode="#,##0.00;&quot;△&quot;#,##0.00;&quot;-&quot;">
                  <c:v>8</c:v>
                </c:pt>
                <c:pt idx="3" formatCode="#,##0.00;&quot;△&quot;#,##0.00;&quot;-&quot;">
                  <c:v>7.98</c:v>
                </c:pt>
                <c:pt idx="4" formatCode="#,##0.00;&quot;△&quot;#,##0.00;&quot;-&quot;">
                  <c:v>7.98</c:v>
                </c:pt>
              </c:numCache>
            </c:numRef>
          </c:val>
          <c:extLst xmlns:c16r2="http://schemas.microsoft.com/office/drawing/2015/06/chart">
            <c:ext xmlns:c16="http://schemas.microsoft.com/office/drawing/2014/chart" uri="{C3380CC4-5D6E-409C-BE32-E72D297353CC}">
              <c16:uniqueId val="{00000000-9C6E-4462-A4C2-0DDD6136BF2E}"/>
            </c:ext>
          </c:extLst>
        </c:ser>
        <c:dLbls>
          <c:showLegendKey val="0"/>
          <c:showVal val="0"/>
          <c:showCatName val="0"/>
          <c:showSerName val="0"/>
          <c:showPercent val="0"/>
          <c:showBubbleSize val="0"/>
        </c:dLbls>
        <c:gapWidth val="150"/>
        <c:axId val="452071784"/>
        <c:axId val="45207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15.1</c:v>
                </c:pt>
              </c:numCache>
            </c:numRef>
          </c:val>
          <c:smooth val="0"/>
          <c:extLst xmlns:c16r2="http://schemas.microsoft.com/office/drawing/2015/06/chart">
            <c:ext xmlns:c16="http://schemas.microsoft.com/office/drawing/2014/chart" uri="{C3380CC4-5D6E-409C-BE32-E72D297353CC}">
              <c16:uniqueId val="{00000001-9C6E-4462-A4C2-0DDD6136BF2E}"/>
            </c:ext>
          </c:extLst>
        </c:ser>
        <c:dLbls>
          <c:showLegendKey val="0"/>
          <c:showVal val="0"/>
          <c:showCatName val="0"/>
          <c:showSerName val="0"/>
          <c:showPercent val="0"/>
          <c:showBubbleSize val="0"/>
        </c:dLbls>
        <c:marker val="1"/>
        <c:smooth val="0"/>
        <c:axId val="452071784"/>
        <c:axId val="452072176"/>
      </c:lineChart>
      <c:dateAx>
        <c:axId val="452071784"/>
        <c:scaling>
          <c:orientation val="minMax"/>
        </c:scaling>
        <c:delete val="1"/>
        <c:axPos val="b"/>
        <c:numFmt formatCode="ge" sourceLinked="1"/>
        <c:majorTickMark val="none"/>
        <c:minorTickMark val="none"/>
        <c:tickLblPos val="none"/>
        <c:crossAx val="452072176"/>
        <c:crosses val="autoZero"/>
        <c:auto val="1"/>
        <c:lblOffset val="100"/>
        <c:baseTimeUnit val="years"/>
      </c:dateAx>
      <c:valAx>
        <c:axId val="45207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8F-4B74-9D69-00848FE41950}"/>
            </c:ext>
          </c:extLst>
        </c:ser>
        <c:dLbls>
          <c:showLegendKey val="0"/>
          <c:showVal val="0"/>
          <c:showCatName val="0"/>
          <c:showSerName val="0"/>
          <c:showPercent val="0"/>
          <c:showBubbleSize val="0"/>
        </c:dLbls>
        <c:gapWidth val="150"/>
        <c:axId val="452071392"/>
        <c:axId val="45207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2.74</c:v>
                </c:pt>
              </c:numCache>
            </c:numRef>
          </c:val>
          <c:smooth val="0"/>
          <c:extLst xmlns:c16r2="http://schemas.microsoft.com/office/drawing/2015/06/chart">
            <c:ext xmlns:c16="http://schemas.microsoft.com/office/drawing/2014/chart" uri="{C3380CC4-5D6E-409C-BE32-E72D297353CC}">
              <c16:uniqueId val="{00000001-5B8F-4B74-9D69-00848FE41950}"/>
            </c:ext>
          </c:extLst>
        </c:ser>
        <c:dLbls>
          <c:showLegendKey val="0"/>
          <c:showVal val="0"/>
          <c:showCatName val="0"/>
          <c:showSerName val="0"/>
          <c:showPercent val="0"/>
          <c:showBubbleSize val="0"/>
        </c:dLbls>
        <c:marker val="1"/>
        <c:smooth val="0"/>
        <c:axId val="452071392"/>
        <c:axId val="452071000"/>
      </c:lineChart>
      <c:dateAx>
        <c:axId val="452071392"/>
        <c:scaling>
          <c:orientation val="minMax"/>
        </c:scaling>
        <c:delete val="1"/>
        <c:axPos val="b"/>
        <c:numFmt formatCode="ge" sourceLinked="1"/>
        <c:majorTickMark val="none"/>
        <c:minorTickMark val="none"/>
        <c:tickLblPos val="none"/>
        <c:crossAx val="452071000"/>
        <c:crosses val="autoZero"/>
        <c:auto val="1"/>
        <c:lblOffset val="100"/>
        <c:baseTimeUnit val="years"/>
      </c:dateAx>
      <c:valAx>
        <c:axId val="452071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0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329.97</c:v>
                </c:pt>
                <c:pt idx="1">
                  <c:v>355.18</c:v>
                </c:pt>
                <c:pt idx="2">
                  <c:v>354.81</c:v>
                </c:pt>
                <c:pt idx="3">
                  <c:v>346.3</c:v>
                </c:pt>
                <c:pt idx="4">
                  <c:v>457.73</c:v>
                </c:pt>
              </c:numCache>
            </c:numRef>
          </c:val>
          <c:extLst xmlns:c16r2="http://schemas.microsoft.com/office/drawing/2015/06/chart">
            <c:ext xmlns:c16="http://schemas.microsoft.com/office/drawing/2014/chart" uri="{C3380CC4-5D6E-409C-BE32-E72D297353CC}">
              <c16:uniqueId val="{00000000-3065-4FCC-9931-18FE290DA493}"/>
            </c:ext>
          </c:extLst>
        </c:ser>
        <c:dLbls>
          <c:showLegendKey val="0"/>
          <c:showVal val="0"/>
          <c:showCatName val="0"/>
          <c:showSerName val="0"/>
          <c:showPercent val="0"/>
          <c:showBubbleSize val="0"/>
        </c:dLbls>
        <c:gapWidth val="150"/>
        <c:axId val="449036536"/>
        <c:axId val="53484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366.03</c:v>
                </c:pt>
              </c:numCache>
            </c:numRef>
          </c:val>
          <c:smooth val="0"/>
          <c:extLst xmlns:c16r2="http://schemas.microsoft.com/office/drawing/2015/06/chart">
            <c:ext xmlns:c16="http://schemas.microsoft.com/office/drawing/2014/chart" uri="{C3380CC4-5D6E-409C-BE32-E72D297353CC}">
              <c16:uniqueId val="{00000001-3065-4FCC-9931-18FE290DA493}"/>
            </c:ext>
          </c:extLst>
        </c:ser>
        <c:dLbls>
          <c:showLegendKey val="0"/>
          <c:showVal val="0"/>
          <c:showCatName val="0"/>
          <c:showSerName val="0"/>
          <c:showPercent val="0"/>
          <c:showBubbleSize val="0"/>
        </c:dLbls>
        <c:marker val="1"/>
        <c:smooth val="0"/>
        <c:axId val="449036536"/>
        <c:axId val="534848616"/>
      </c:lineChart>
      <c:dateAx>
        <c:axId val="449036536"/>
        <c:scaling>
          <c:orientation val="minMax"/>
        </c:scaling>
        <c:delete val="1"/>
        <c:axPos val="b"/>
        <c:numFmt formatCode="ge" sourceLinked="1"/>
        <c:majorTickMark val="none"/>
        <c:minorTickMark val="none"/>
        <c:tickLblPos val="none"/>
        <c:crossAx val="534848616"/>
        <c:crosses val="autoZero"/>
        <c:auto val="1"/>
        <c:lblOffset val="100"/>
        <c:baseTimeUnit val="years"/>
      </c:dateAx>
      <c:valAx>
        <c:axId val="53484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0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209.88</c:v>
                </c:pt>
                <c:pt idx="1">
                  <c:v>189.47</c:v>
                </c:pt>
                <c:pt idx="2">
                  <c:v>166.76</c:v>
                </c:pt>
                <c:pt idx="3">
                  <c:v>150.31</c:v>
                </c:pt>
                <c:pt idx="4">
                  <c:v>134.69</c:v>
                </c:pt>
              </c:numCache>
            </c:numRef>
          </c:val>
          <c:extLst xmlns:c16r2="http://schemas.microsoft.com/office/drawing/2015/06/chart">
            <c:ext xmlns:c16="http://schemas.microsoft.com/office/drawing/2014/chart" uri="{C3380CC4-5D6E-409C-BE32-E72D297353CC}">
              <c16:uniqueId val="{00000000-BE70-41EE-A962-0F7A778BE74B}"/>
            </c:ext>
          </c:extLst>
        </c:ser>
        <c:dLbls>
          <c:showLegendKey val="0"/>
          <c:showVal val="0"/>
          <c:showCatName val="0"/>
          <c:showSerName val="0"/>
          <c:showPercent val="0"/>
          <c:showBubbleSize val="0"/>
        </c:dLbls>
        <c:gapWidth val="150"/>
        <c:axId val="532677240"/>
        <c:axId val="5326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370.12</c:v>
                </c:pt>
              </c:numCache>
            </c:numRef>
          </c:val>
          <c:smooth val="0"/>
          <c:extLst xmlns:c16r2="http://schemas.microsoft.com/office/drawing/2015/06/chart">
            <c:ext xmlns:c16="http://schemas.microsoft.com/office/drawing/2014/chart" uri="{C3380CC4-5D6E-409C-BE32-E72D297353CC}">
              <c16:uniqueId val="{00000001-BE70-41EE-A962-0F7A778BE74B}"/>
            </c:ext>
          </c:extLst>
        </c:ser>
        <c:dLbls>
          <c:showLegendKey val="0"/>
          <c:showVal val="0"/>
          <c:showCatName val="0"/>
          <c:showSerName val="0"/>
          <c:showPercent val="0"/>
          <c:showBubbleSize val="0"/>
        </c:dLbls>
        <c:marker val="1"/>
        <c:smooth val="0"/>
        <c:axId val="532677240"/>
        <c:axId val="532677632"/>
      </c:lineChart>
      <c:dateAx>
        <c:axId val="532677240"/>
        <c:scaling>
          <c:orientation val="minMax"/>
        </c:scaling>
        <c:delete val="1"/>
        <c:axPos val="b"/>
        <c:numFmt formatCode="ge" sourceLinked="1"/>
        <c:majorTickMark val="none"/>
        <c:minorTickMark val="none"/>
        <c:tickLblPos val="none"/>
        <c:crossAx val="532677632"/>
        <c:crosses val="autoZero"/>
        <c:auto val="1"/>
        <c:lblOffset val="100"/>
        <c:baseTimeUnit val="years"/>
      </c:dateAx>
      <c:valAx>
        <c:axId val="53267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6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110.3</c:v>
                </c:pt>
                <c:pt idx="1">
                  <c:v>120.76</c:v>
                </c:pt>
                <c:pt idx="2">
                  <c:v>122.97</c:v>
                </c:pt>
                <c:pt idx="3">
                  <c:v>119.4</c:v>
                </c:pt>
                <c:pt idx="4">
                  <c:v>121.94</c:v>
                </c:pt>
              </c:numCache>
            </c:numRef>
          </c:val>
          <c:extLst xmlns:c16r2="http://schemas.microsoft.com/office/drawing/2015/06/chart">
            <c:ext xmlns:c16="http://schemas.microsoft.com/office/drawing/2014/chart" uri="{C3380CC4-5D6E-409C-BE32-E72D297353CC}">
              <c16:uniqueId val="{00000000-A906-47F1-889A-9C045387B3A9}"/>
            </c:ext>
          </c:extLst>
        </c:ser>
        <c:dLbls>
          <c:showLegendKey val="0"/>
          <c:showVal val="0"/>
          <c:showCatName val="0"/>
          <c:showSerName val="0"/>
          <c:showPercent val="0"/>
          <c:showBubbleSize val="0"/>
        </c:dLbls>
        <c:gapWidth val="150"/>
        <c:axId val="535481752"/>
        <c:axId val="5354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100.42</c:v>
                </c:pt>
              </c:numCache>
            </c:numRef>
          </c:val>
          <c:smooth val="0"/>
          <c:extLst xmlns:c16r2="http://schemas.microsoft.com/office/drawing/2015/06/chart">
            <c:ext xmlns:c16="http://schemas.microsoft.com/office/drawing/2014/chart" uri="{C3380CC4-5D6E-409C-BE32-E72D297353CC}">
              <c16:uniqueId val="{00000001-A906-47F1-889A-9C045387B3A9}"/>
            </c:ext>
          </c:extLst>
        </c:ser>
        <c:dLbls>
          <c:showLegendKey val="0"/>
          <c:showVal val="0"/>
          <c:showCatName val="0"/>
          <c:showSerName val="0"/>
          <c:showPercent val="0"/>
          <c:showBubbleSize val="0"/>
        </c:dLbls>
        <c:marker val="1"/>
        <c:smooth val="0"/>
        <c:axId val="535481752"/>
        <c:axId val="535482144"/>
      </c:lineChart>
      <c:dateAx>
        <c:axId val="535481752"/>
        <c:scaling>
          <c:orientation val="minMax"/>
        </c:scaling>
        <c:delete val="1"/>
        <c:axPos val="b"/>
        <c:numFmt formatCode="ge" sourceLinked="1"/>
        <c:majorTickMark val="none"/>
        <c:minorTickMark val="none"/>
        <c:tickLblPos val="none"/>
        <c:crossAx val="535482144"/>
        <c:crosses val="autoZero"/>
        <c:auto val="1"/>
        <c:lblOffset val="100"/>
        <c:baseTimeUnit val="years"/>
      </c:dateAx>
      <c:valAx>
        <c:axId val="5354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48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231.18</c:v>
                </c:pt>
                <c:pt idx="1">
                  <c:v>208.73</c:v>
                </c:pt>
                <c:pt idx="2">
                  <c:v>205.28</c:v>
                </c:pt>
                <c:pt idx="3">
                  <c:v>211.86</c:v>
                </c:pt>
                <c:pt idx="4">
                  <c:v>207.77</c:v>
                </c:pt>
              </c:numCache>
            </c:numRef>
          </c:val>
          <c:extLst xmlns:c16r2="http://schemas.microsoft.com/office/drawing/2015/06/chart">
            <c:ext xmlns:c16="http://schemas.microsoft.com/office/drawing/2014/chart" uri="{C3380CC4-5D6E-409C-BE32-E72D297353CC}">
              <c16:uniqueId val="{00000000-D25D-4DFA-8F73-7C815BF41AF0}"/>
            </c:ext>
          </c:extLst>
        </c:ser>
        <c:dLbls>
          <c:showLegendKey val="0"/>
          <c:showVal val="0"/>
          <c:showCatName val="0"/>
          <c:showSerName val="0"/>
          <c:showPercent val="0"/>
          <c:showBubbleSize val="0"/>
        </c:dLbls>
        <c:gapWidth val="150"/>
        <c:axId val="449035752"/>
        <c:axId val="53241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171.67</c:v>
                </c:pt>
              </c:numCache>
            </c:numRef>
          </c:val>
          <c:smooth val="0"/>
          <c:extLst xmlns:c16r2="http://schemas.microsoft.com/office/drawing/2015/06/chart">
            <c:ext xmlns:c16="http://schemas.microsoft.com/office/drawing/2014/chart" uri="{C3380CC4-5D6E-409C-BE32-E72D297353CC}">
              <c16:uniqueId val="{00000001-D25D-4DFA-8F73-7C815BF41AF0}"/>
            </c:ext>
          </c:extLst>
        </c:ser>
        <c:dLbls>
          <c:showLegendKey val="0"/>
          <c:showVal val="0"/>
          <c:showCatName val="0"/>
          <c:showSerName val="0"/>
          <c:showPercent val="0"/>
          <c:showBubbleSize val="0"/>
        </c:dLbls>
        <c:marker val="1"/>
        <c:smooth val="0"/>
        <c:axId val="449035752"/>
        <c:axId val="532410320"/>
      </c:lineChart>
      <c:dateAx>
        <c:axId val="449035752"/>
        <c:scaling>
          <c:orientation val="minMax"/>
        </c:scaling>
        <c:delete val="1"/>
        <c:axPos val="b"/>
        <c:numFmt formatCode="ge" sourceLinked="1"/>
        <c:majorTickMark val="none"/>
        <c:minorTickMark val="none"/>
        <c:tickLblPos val="none"/>
        <c:crossAx val="532410320"/>
        <c:crosses val="autoZero"/>
        <c:auto val="1"/>
        <c:lblOffset val="100"/>
        <c:baseTimeUnit val="years"/>
      </c:dateAx>
      <c:valAx>
        <c:axId val="5324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志摩市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50222</v>
      </c>
      <c r="AM8" s="70"/>
      <c r="AN8" s="70"/>
      <c r="AO8" s="70"/>
      <c r="AP8" s="70"/>
      <c r="AQ8" s="70"/>
      <c r="AR8" s="70"/>
      <c r="AS8" s="70"/>
      <c r="AT8" s="66">
        <f>データ!$S$6</f>
        <v>178.95</v>
      </c>
      <c r="AU8" s="67"/>
      <c r="AV8" s="67"/>
      <c r="AW8" s="67"/>
      <c r="AX8" s="67"/>
      <c r="AY8" s="67"/>
      <c r="AZ8" s="67"/>
      <c r="BA8" s="67"/>
      <c r="BB8" s="69">
        <f>データ!$T$6</f>
        <v>280.64999999999998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86.78</v>
      </c>
      <c r="J10" s="67"/>
      <c r="K10" s="67"/>
      <c r="L10" s="67"/>
      <c r="M10" s="67"/>
      <c r="N10" s="67"/>
      <c r="O10" s="68"/>
      <c r="P10" s="69">
        <f>データ!$P$6</f>
        <v>98.54</v>
      </c>
      <c r="Q10" s="69"/>
      <c r="R10" s="69"/>
      <c r="S10" s="69"/>
      <c r="T10" s="69"/>
      <c r="U10" s="69"/>
      <c r="V10" s="69"/>
      <c r="W10" s="70">
        <f>データ!$Q$6</f>
        <v>4309</v>
      </c>
      <c r="X10" s="70"/>
      <c r="Y10" s="70"/>
      <c r="Z10" s="70"/>
      <c r="AA10" s="70"/>
      <c r="AB10" s="70"/>
      <c r="AC10" s="70"/>
      <c r="AD10" s="2"/>
      <c r="AE10" s="2"/>
      <c r="AF10" s="2"/>
      <c r="AG10" s="2"/>
      <c r="AH10" s="4"/>
      <c r="AI10" s="4"/>
      <c r="AJ10" s="4"/>
      <c r="AK10" s="4"/>
      <c r="AL10" s="70">
        <f>データ!$U$6</f>
        <v>49167</v>
      </c>
      <c r="AM10" s="70"/>
      <c r="AN10" s="70"/>
      <c r="AO10" s="70"/>
      <c r="AP10" s="70"/>
      <c r="AQ10" s="70"/>
      <c r="AR10" s="70"/>
      <c r="AS10" s="70"/>
      <c r="AT10" s="66">
        <f>データ!$V$6</f>
        <v>111.6</v>
      </c>
      <c r="AU10" s="67"/>
      <c r="AV10" s="67"/>
      <c r="AW10" s="67"/>
      <c r="AX10" s="67"/>
      <c r="AY10" s="67"/>
      <c r="AZ10" s="67"/>
      <c r="BA10" s="67"/>
      <c r="BB10" s="69">
        <f>データ!$W$6</f>
        <v>440.56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JLFsB4TWlbi6gm5Pzi91ate2V1xXv9acy3ql1GRSdwNx/j2SaFggoPalawjxN0WNAE6nQEd0DuhZ9M2R6uYCA==" saltValue="ckYoC79vr5MUIPCC2Fcc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242152</v>
      </c>
      <c r="D6" s="34">
        <f t="shared" si="3"/>
        <v>46</v>
      </c>
      <c r="E6" s="34">
        <f t="shared" si="3"/>
        <v>1</v>
      </c>
      <c r="F6" s="34">
        <f t="shared" si="3"/>
        <v>0</v>
      </c>
      <c r="G6" s="34">
        <f t="shared" si="3"/>
        <v>1</v>
      </c>
      <c r="H6" s="34" t="str">
        <f t="shared" si="3"/>
        <v>三重県　志摩市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86.78</v>
      </c>
      <c r="P6" s="35">
        <f t="shared" si="3"/>
        <v>98.54</v>
      </c>
      <c r="Q6" s="35">
        <f t="shared" si="3"/>
        <v>4309</v>
      </c>
      <c r="R6" s="35">
        <f t="shared" si="3"/>
        <v>50222</v>
      </c>
      <c r="S6" s="35">
        <f t="shared" si="3"/>
        <v>178.95</v>
      </c>
      <c r="T6" s="35">
        <f t="shared" si="3"/>
        <v>280.64999999999998</v>
      </c>
      <c r="U6" s="35">
        <f t="shared" si="3"/>
        <v>49167</v>
      </c>
      <c r="V6" s="35">
        <f t="shared" si="3"/>
        <v>111.6</v>
      </c>
      <c r="W6" s="35">
        <f t="shared" si="3"/>
        <v>440.56</v>
      </c>
      <c r="X6" s="36">
        <f>IF(X7="",NA(),X7)</f>
        <v>110.89</v>
      </c>
      <c r="Y6" s="36">
        <f t="shared" ref="Y6:AG6" si="4">IF(Y7="",NA(),Y7)</f>
        <v>119.8</v>
      </c>
      <c r="Z6" s="36">
        <f t="shared" si="4"/>
        <v>122.79</v>
      </c>
      <c r="AA6" s="36">
        <f t="shared" si="4"/>
        <v>118.82</v>
      </c>
      <c r="AB6" s="36">
        <f t="shared" si="4"/>
        <v>125.19</v>
      </c>
      <c r="AC6" s="36">
        <f t="shared" si="4"/>
        <v>111.96</v>
      </c>
      <c r="AD6" s="36">
        <f t="shared" si="4"/>
        <v>112.69</v>
      </c>
      <c r="AE6" s="36">
        <f t="shared" si="4"/>
        <v>113.16</v>
      </c>
      <c r="AF6" s="36">
        <f t="shared" si="4"/>
        <v>112.15</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2.74</v>
      </c>
      <c r="AS6" s="35" t="str">
        <f>IF(AS7="","",IF(AS7="-","【-】","【"&amp;SUBSTITUTE(TEXT(AS7,"#,##0.00"),"-","△")&amp;"】"))</f>
        <v>【1.05】</v>
      </c>
      <c r="AT6" s="36">
        <f>IF(AT7="",NA(),AT7)</f>
        <v>329.97</v>
      </c>
      <c r="AU6" s="36">
        <f t="shared" ref="AU6:BC6" si="6">IF(AU7="",NA(),AU7)</f>
        <v>355.18</v>
      </c>
      <c r="AV6" s="36">
        <f t="shared" si="6"/>
        <v>354.81</v>
      </c>
      <c r="AW6" s="36">
        <f t="shared" si="6"/>
        <v>346.3</v>
      </c>
      <c r="AX6" s="36">
        <f t="shared" si="6"/>
        <v>457.73</v>
      </c>
      <c r="AY6" s="36">
        <f t="shared" si="6"/>
        <v>335.95</v>
      </c>
      <c r="AZ6" s="36">
        <f t="shared" si="6"/>
        <v>346.59</v>
      </c>
      <c r="BA6" s="36">
        <f t="shared" si="6"/>
        <v>357.82</v>
      </c>
      <c r="BB6" s="36">
        <f t="shared" si="6"/>
        <v>355.5</v>
      </c>
      <c r="BC6" s="36">
        <f t="shared" si="6"/>
        <v>366.03</v>
      </c>
      <c r="BD6" s="35" t="str">
        <f>IF(BD7="","",IF(BD7="-","【-】","【"&amp;SUBSTITUTE(TEXT(BD7,"#,##0.00"),"-","△")&amp;"】"))</f>
        <v>【261.93】</v>
      </c>
      <c r="BE6" s="36">
        <f>IF(BE7="",NA(),BE7)</f>
        <v>209.88</v>
      </c>
      <c r="BF6" s="36">
        <f t="shared" ref="BF6:BN6" si="7">IF(BF7="",NA(),BF7)</f>
        <v>189.47</v>
      </c>
      <c r="BG6" s="36">
        <f t="shared" si="7"/>
        <v>166.76</v>
      </c>
      <c r="BH6" s="36">
        <f t="shared" si="7"/>
        <v>150.31</v>
      </c>
      <c r="BI6" s="36">
        <f t="shared" si="7"/>
        <v>134.69</v>
      </c>
      <c r="BJ6" s="36">
        <f t="shared" si="7"/>
        <v>319.82</v>
      </c>
      <c r="BK6" s="36">
        <f t="shared" si="7"/>
        <v>312.02999999999997</v>
      </c>
      <c r="BL6" s="36">
        <f t="shared" si="7"/>
        <v>307.45999999999998</v>
      </c>
      <c r="BM6" s="36">
        <f t="shared" si="7"/>
        <v>312.58</v>
      </c>
      <c r="BN6" s="36">
        <f t="shared" si="7"/>
        <v>370.12</v>
      </c>
      <c r="BO6" s="35" t="str">
        <f>IF(BO7="","",IF(BO7="-","【-】","【"&amp;SUBSTITUTE(TEXT(BO7,"#,##0.00"),"-","△")&amp;"】"))</f>
        <v>【270.46】</v>
      </c>
      <c r="BP6" s="36">
        <f>IF(BP7="",NA(),BP7)</f>
        <v>110.3</v>
      </c>
      <c r="BQ6" s="36">
        <f t="shared" ref="BQ6:BY6" si="8">IF(BQ7="",NA(),BQ7)</f>
        <v>120.76</v>
      </c>
      <c r="BR6" s="36">
        <f t="shared" si="8"/>
        <v>122.97</v>
      </c>
      <c r="BS6" s="36">
        <f t="shared" si="8"/>
        <v>119.4</v>
      </c>
      <c r="BT6" s="36">
        <f t="shared" si="8"/>
        <v>121.94</v>
      </c>
      <c r="BU6" s="36">
        <f t="shared" si="8"/>
        <v>105.21</v>
      </c>
      <c r="BV6" s="36">
        <f t="shared" si="8"/>
        <v>105.71</v>
      </c>
      <c r="BW6" s="36">
        <f t="shared" si="8"/>
        <v>106.01</v>
      </c>
      <c r="BX6" s="36">
        <f t="shared" si="8"/>
        <v>104.57</v>
      </c>
      <c r="BY6" s="36">
        <f t="shared" si="8"/>
        <v>100.42</v>
      </c>
      <c r="BZ6" s="35" t="str">
        <f>IF(BZ7="","",IF(BZ7="-","【-】","【"&amp;SUBSTITUTE(TEXT(BZ7,"#,##0.00"),"-","△")&amp;"】"))</f>
        <v>【103.91】</v>
      </c>
      <c r="CA6" s="36">
        <f>IF(CA7="",NA(),CA7)</f>
        <v>231.18</v>
      </c>
      <c r="CB6" s="36">
        <f t="shared" ref="CB6:CJ6" si="9">IF(CB7="",NA(),CB7)</f>
        <v>208.73</v>
      </c>
      <c r="CC6" s="36">
        <f t="shared" si="9"/>
        <v>205.28</v>
      </c>
      <c r="CD6" s="36">
        <f t="shared" si="9"/>
        <v>211.86</v>
      </c>
      <c r="CE6" s="36">
        <f t="shared" si="9"/>
        <v>207.77</v>
      </c>
      <c r="CF6" s="36">
        <f t="shared" si="9"/>
        <v>162.59</v>
      </c>
      <c r="CG6" s="36">
        <f t="shared" si="9"/>
        <v>162.15</v>
      </c>
      <c r="CH6" s="36">
        <f t="shared" si="9"/>
        <v>162.24</v>
      </c>
      <c r="CI6" s="36">
        <f t="shared" si="9"/>
        <v>165.47</v>
      </c>
      <c r="CJ6" s="36">
        <f t="shared" si="9"/>
        <v>171.67</v>
      </c>
      <c r="CK6" s="35" t="str">
        <f>IF(CK7="","",IF(CK7="-","【-】","【"&amp;SUBSTITUTE(TEXT(CK7,"#,##0.00"),"-","△")&amp;"】"))</f>
        <v>【167.11】</v>
      </c>
      <c r="CL6" s="36">
        <f>IF(CL7="",NA(),CL7)</f>
        <v>48.43</v>
      </c>
      <c r="CM6" s="36">
        <f t="shared" ref="CM6:CU6" si="10">IF(CM7="",NA(),CM7)</f>
        <v>47.2</v>
      </c>
      <c r="CN6" s="36">
        <f t="shared" si="10"/>
        <v>47.75</v>
      </c>
      <c r="CO6" s="36">
        <f t="shared" si="10"/>
        <v>47.35</v>
      </c>
      <c r="CP6" s="36">
        <f t="shared" si="10"/>
        <v>47.48</v>
      </c>
      <c r="CQ6" s="36">
        <f t="shared" si="10"/>
        <v>59.17</v>
      </c>
      <c r="CR6" s="36">
        <f t="shared" si="10"/>
        <v>59.34</v>
      </c>
      <c r="CS6" s="36">
        <f t="shared" si="10"/>
        <v>59.11</v>
      </c>
      <c r="CT6" s="36">
        <f t="shared" si="10"/>
        <v>59.74</v>
      </c>
      <c r="CU6" s="36">
        <f t="shared" si="10"/>
        <v>59.74</v>
      </c>
      <c r="CV6" s="35" t="str">
        <f>IF(CV7="","",IF(CV7="-","【-】","【"&amp;SUBSTITUTE(TEXT(CV7,"#,##0.00"),"-","△")&amp;"】"))</f>
        <v>【60.27】</v>
      </c>
      <c r="CW6" s="36">
        <f>IF(CW7="",NA(),CW7)</f>
        <v>85.13</v>
      </c>
      <c r="CX6" s="36">
        <f t="shared" ref="CX6:DF6" si="11">IF(CX7="",NA(),CX7)</f>
        <v>86.87</v>
      </c>
      <c r="CY6" s="36">
        <f t="shared" si="11"/>
        <v>86.96</v>
      </c>
      <c r="CZ6" s="36">
        <f t="shared" si="11"/>
        <v>86.45</v>
      </c>
      <c r="DA6" s="36">
        <f t="shared" si="11"/>
        <v>84.65</v>
      </c>
      <c r="DB6" s="36">
        <f t="shared" si="11"/>
        <v>87.6</v>
      </c>
      <c r="DC6" s="36">
        <f t="shared" si="11"/>
        <v>87.74</v>
      </c>
      <c r="DD6" s="36">
        <f t="shared" si="11"/>
        <v>87.91</v>
      </c>
      <c r="DE6" s="36">
        <f t="shared" si="11"/>
        <v>87.28</v>
      </c>
      <c r="DF6" s="36">
        <f t="shared" si="11"/>
        <v>84.8</v>
      </c>
      <c r="DG6" s="35" t="str">
        <f>IF(DG7="","",IF(DG7="-","【-】","【"&amp;SUBSTITUTE(TEXT(DG7,"#,##0.00"),"-","△")&amp;"】"))</f>
        <v>【89.92】</v>
      </c>
      <c r="DH6" s="36">
        <f>IF(DH7="",NA(),DH7)</f>
        <v>43.26</v>
      </c>
      <c r="DI6" s="36">
        <f t="shared" ref="DI6:DQ6" si="12">IF(DI7="",NA(),DI7)</f>
        <v>45.18</v>
      </c>
      <c r="DJ6" s="36">
        <f t="shared" si="12"/>
        <v>46.68</v>
      </c>
      <c r="DK6" s="36">
        <f t="shared" si="12"/>
        <v>47.61</v>
      </c>
      <c r="DL6" s="36">
        <f t="shared" si="12"/>
        <v>48.73</v>
      </c>
      <c r="DM6" s="36">
        <f t="shared" si="12"/>
        <v>45.25</v>
      </c>
      <c r="DN6" s="36">
        <f t="shared" si="12"/>
        <v>46.27</v>
      </c>
      <c r="DO6" s="36">
        <f t="shared" si="12"/>
        <v>46.88</v>
      </c>
      <c r="DP6" s="36">
        <f t="shared" si="12"/>
        <v>46.94</v>
      </c>
      <c r="DQ6" s="36">
        <f t="shared" si="12"/>
        <v>47.66</v>
      </c>
      <c r="DR6" s="35" t="str">
        <f>IF(DR7="","",IF(DR7="-","【-】","【"&amp;SUBSTITUTE(TEXT(DR7,"#,##0.00"),"-","△")&amp;"】"))</f>
        <v>【48.85】</v>
      </c>
      <c r="DS6" s="36">
        <f>IF(DS7="",NA(),DS7)</f>
        <v>7.94</v>
      </c>
      <c r="DT6" s="35">
        <f t="shared" ref="DT6:EB6" si="13">IF(DT7="",NA(),DT7)</f>
        <v>0</v>
      </c>
      <c r="DU6" s="36">
        <f t="shared" si="13"/>
        <v>8</v>
      </c>
      <c r="DV6" s="36">
        <f t="shared" si="13"/>
        <v>7.98</v>
      </c>
      <c r="DW6" s="36">
        <f t="shared" si="13"/>
        <v>7.98</v>
      </c>
      <c r="DX6" s="36">
        <f t="shared" si="13"/>
        <v>10.71</v>
      </c>
      <c r="DY6" s="36">
        <f t="shared" si="13"/>
        <v>10.93</v>
      </c>
      <c r="DZ6" s="36">
        <f t="shared" si="13"/>
        <v>13.39</v>
      </c>
      <c r="EA6" s="36">
        <f t="shared" si="13"/>
        <v>14.48</v>
      </c>
      <c r="EB6" s="36">
        <f t="shared" si="13"/>
        <v>15.1</v>
      </c>
      <c r="EC6" s="35" t="str">
        <f>IF(EC7="","",IF(EC7="-","【-】","【"&amp;SUBSTITUTE(TEXT(EC7,"#,##0.00"),"-","△")&amp;"】"))</f>
        <v>【17.80】</v>
      </c>
      <c r="ED6" s="36">
        <f>IF(ED7="",NA(),ED7)</f>
        <v>0.18</v>
      </c>
      <c r="EE6" s="35">
        <f t="shared" ref="EE6:EM6" si="14">IF(EE7="",NA(),EE7)</f>
        <v>0</v>
      </c>
      <c r="EF6" s="36">
        <f t="shared" si="14"/>
        <v>0.18</v>
      </c>
      <c r="EG6" s="36">
        <f t="shared" si="14"/>
        <v>0.22</v>
      </c>
      <c r="EH6" s="36">
        <f t="shared" si="14"/>
        <v>0.36</v>
      </c>
      <c r="EI6" s="36">
        <f t="shared" si="14"/>
        <v>0.72</v>
      </c>
      <c r="EJ6" s="36">
        <f t="shared" si="14"/>
        <v>0.71</v>
      </c>
      <c r="EK6" s="36">
        <f t="shared" si="14"/>
        <v>0.71</v>
      </c>
      <c r="EL6" s="36">
        <f t="shared" si="14"/>
        <v>0.75</v>
      </c>
      <c r="EM6" s="36">
        <f t="shared" si="14"/>
        <v>0.57999999999999996</v>
      </c>
      <c r="EN6" s="35" t="str">
        <f>IF(EN7="","",IF(EN7="-","【-】","【"&amp;SUBSTITUTE(TEXT(EN7,"#,##0.00"),"-","△")&amp;"】"))</f>
        <v>【0.70】</v>
      </c>
    </row>
    <row r="7" spans="1:144" s="37" customFormat="1" x14ac:dyDescent="0.15">
      <c r="A7" s="29"/>
      <c r="B7" s="38">
        <v>2018</v>
      </c>
      <c r="C7" s="38">
        <v>242152</v>
      </c>
      <c r="D7" s="38">
        <v>46</v>
      </c>
      <c r="E7" s="38">
        <v>1</v>
      </c>
      <c r="F7" s="38">
        <v>0</v>
      </c>
      <c r="G7" s="38">
        <v>1</v>
      </c>
      <c r="H7" s="38" t="s">
        <v>93</v>
      </c>
      <c r="I7" s="38" t="s">
        <v>94</v>
      </c>
      <c r="J7" s="38" t="s">
        <v>95</v>
      </c>
      <c r="K7" s="38" t="s">
        <v>96</v>
      </c>
      <c r="L7" s="38" t="s">
        <v>97</v>
      </c>
      <c r="M7" s="38" t="s">
        <v>98</v>
      </c>
      <c r="N7" s="39" t="s">
        <v>99</v>
      </c>
      <c r="O7" s="39">
        <v>86.78</v>
      </c>
      <c r="P7" s="39">
        <v>98.54</v>
      </c>
      <c r="Q7" s="39">
        <v>4309</v>
      </c>
      <c r="R7" s="39">
        <v>50222</v>
      </c>
      <c r="S7" s="39">
        <v>178.95</v>
      </c>
      <c r="T7" s="39">
        <v>280.64999999999998</v>
      </c>
      <c r="U7" s="39">
        <v>49167</v>
      </c>
      <c r="V7" s="39">
        <v>111.6</v>
      </c>
      <c r="W7" s="39">
        <v>440.56</v>
      </c>
      <c r="X7" s="39">
        <v>110.89</v>
      </c>
      <c r="Y7" s="39">
        <v>119.8</v>
      </c>
      <c r="Z7" s="39">
        <v>122.79</v>
      </c>
      <c r="AA7" s="39">
        <v>118.82</v>
      </c>
      <c r="AB7" s="39">
        <v>125.19</v>
      </c>
      <c r="AC7" s="39">
        <v>111.96</v>
      </c>
      <c r="AD7" s="39">
        <v>112.69</v>
      </c>
      <c r="AE7" s="39">
        <v>113.16</v>
      </c>
      <c r="AF7" s="39">
        <v>112.15</v>
      </c>
      <c r="AG7" s="39">
        <v>110.66</v>
      </c>
      <c r="AH7" s="39">
        <v>112.83</v>
      </c>
      <c r="AI7" s="39">
        <v>0</v>
      </c>
      <c r="AJ7" s="39">
        <v>0</v>
      </c>
      <c r="AK7" s="39">
        <v>0</v>
      </c>
      <c r="AL7" s="39">
        <v>0</v>
      </c>
      <c r="AM7" s="39">
        <v>0</v>
      </c>
      <c r="AN7" s="39">
        <v>0.41</v>
      </c>
      <c r="AO7" s="39">
        <v>0.54</v>
      </c>
      <c r="AP7" s="39">
        <v>0.68</v>
      </c>
      <c r="AQ7" s="39">
        <v>1</v>
      </c>
      <c r="AR7" s="39">
        <v>2.74</v>
      </c>
      <c r="AS7" s="39">
        <v>1.05</v>
      </c>
      <c r="AT7" s="39">
        <v>329.97</v>
      </c>
      <c r="AU7" s="39">
        <v>355.18</v>
      </c>
      <c r="AV7" s="39">
        <v>354.81</v>
      </c>
      <c r="AW7" s="39">
        <v>346.3</v>
      </c>
      <c r="AX7" s="39">
        <v>457.73</v>
      </c>
      <c r="AY7" s="39">
        <v>335.95</v>
      </c>
      <c r="AZ7" s="39">
        <v>346.59</v>
      </c>
      <c r="BA7" s="39">
        <v>357.82</v>
      </c>
      <c r="BB7" s="39">
        <v>355.5</v>
      </c>
      <c r="BC7" s="39">
        <v>366.03</v>
      </c>
      <c r="BD7" s="39">
        <v>261.93</v>
      </c>
      <c r="BE7" s="39">
        <v>209.88</v>
      </c>
      <c r="BF7" s="39">
        <v>189.47</v>
      </c>
      <c r="BG7" s="39">
        <v>166.76</v>
      </c>
      <c r="BH7" s="39">
        <v>150.31</v>
      </c>
      <c r="BI7" s="39">
        <v>134.69</v>
      </c>
      <c r="BJ7" s="39">
        <v>319.82</v>
      </c>
      <c r="BK7" s="39">
        <v>312.02999999999997</v>
      </c>
      <c r="BL7" s="39">
        <v>307.45999999999998</v>
      </c>
      <c r="BM7" s="39">
        <v>312.58</v>
      </c>
      <c r="BN7" s="39">
        <v>370.12</v>
      </c>
      <c r="BO7" s="39">
        <v>270.45999999999998</v>
      </c>
      <c r="BP7" s="39">
        <v>110.3</v>
      </c>
      <c r="BQ7" s="39">
        <v>120.76</v>
      </c>
      <c r="BR7" s="39">
        <v>122.97</v>
      </c>
      <c r="BS7" s="39">
        <v>119.4</v>
      </c>
      <c r="BT7" s="39">
        <v>121.94</v>
      </c>
      <c r="BU7" s="39">
        <v>105.21</v>
      </c>
      <c r="BV7" s="39">
        <v>105.71</v>
      </c>
      <c r="BW7" s="39">
        <v>106.01</v>
      </c>
      <c r="BX7" s="39">
        <v>104.57</v>
      </c>
      <c r="BY7" s="39">
        <v>100.42</v>
      </c>
      <c r="BZ7" s="39">
        <v>103.91</v>
      </c>
      <c r="CA7" s="39">
        <v>231.18</v>
      </c>
      <c r="CB7" s="39">
        <v>208.73</v>
      </c>
      <c r="CC7" s="39">
        <v>205.28</v>
      </c>
      <c r="CD7" s="39">
        <v>211.86</v>
      </c>
      <c r="CE7" s="39">
        <v>207.77</v>
      </c>
      <c r="CF7" s="39">
        <v>162.59</v>
      </c>
      <c r="CG7" s="39">
        <v>162.15</v>
      </c>
      <c r="CH7" s="39">
        <v>162.24</v>
      </c>
      <c r="CI7" s="39">
        <v>165.47</v>
      </c>
      <c r="CJ7" s="39">
        <v>171.67</v>
      </c>
      <c r="CK7" s="39">
        <v>167.11</v>
      </c>
      <c r="CL7" s="39">
        <v>48.43</v>
      </c>
      <c r="CM7" s="39">
        <v>47.2</v>
      </c>
      <c r="CN7" s="39">
        <v>47.75</v>
      </c>
      <c r="CO7" s="39">
        <v>47.35</v>
      </c>
      <c r="CP7" s="39">
        <v>47.48</v>
      </c>
      <c r="CQ7" s="39">
        <v>59.17</v>
      </c>
      <c r="CR7" s="39">
        <v>59.34</v>
      </c>
      <c r="CS7" s="39">
        <v>59.11</v>
      </c>
      <c r="CT7" s="39">
        <v>59.74</v>
      </c>
      <c r="CU7" s="39">
        <v>59.74</v>
      </c>
      <c r="CV7" s="39">
        <v>60.27</v>
      </c>
      <c r="CW7" s="39">
        <v>85.13</v>
      </c>
      <c r="CX7" s="39">
        <v>86.87</v>
      </c>
      <c r="CY7" s="39">
        <v>86.96</v>
      </c>
      <c r="CZ7" s="39">
        <v>86.45</v>
      </c>
      <c r="DA7" s="39">
        <v>84.65</v>
      </c>
      <c r="DB7" s="39">
        <v>87.6</v>
      </c>
      <c r="DC7" s="39">
        <v>87.74</v>
      </c>
      <c r="DD7" s="39">
        <v>87.91</v>
      </c>
      <c r="DE7" s="39">
        <v>87.28</v>
      </c>
      <c r="DF7" s="39">
        <v>84.8</v>
      </c>
      <c r="DG7" s="39">
        <v>89.92</v>
      </c>
      <c r="DH7" s="39">
        <v>43.26</v>
      </c>
      <c r="DI7" s="39">
        <v>45.18</v>
      </c>
      <c r="DJ7" s="39">
        <v>46.68</v>
      </c>
      <c r="DK7" s="39">
        <v>47.61</v>
      </c>
      <c r="DL7" s="39">
        <v>48.73</v>
      </c>
      <c r="DM7" s="39">
        <v>45.25</v>
      </c>
      <c r="DN7" s="39">
        <v>46.27</v>
      </c>
      <c r="DO7" s="39">
        <v>46.88</v>
      </c>
      <c r="DP7" s="39">
        <v>46.94</v>
      </c>
      <c r="DQ7" s="39">
        <v>47.66</v>
      </c>
      <c r="DR7" s="39">
        <v>48.85</v>
      </c>
      <c r="DS7" s="39">
        <v>7.94</v>
      </c>
      <c r="DT7" s="39">
        <v>0</v>
      </c>
      <c r="DU7" s="39">
        <v>8</v>
      </c>
      <c r="DV7" s="39">
        <v>7.98</v>
      </c>
      <c r="DW7" s="39">
        <v>7.98</v>
      </c>
      <c r="DX7" s="39">
        <v>10.71</v>
      </c>
      <c r="DY7" s="39">
        <v>10.93</v>
      </c>
      <c r="DZ7" s="39">
        <v>13.39</v>
      </c>
      <c r="EA7" s="39">
        <v>14.48</v>
      </c>
      <c r="EB7" s="39">
        <v>15.1</v>
      </c>
      <c r="EC7" s="39">
        <v>17.8</v>
      </c>
      <c r="ED7" s="39">
        <v>0.18</v>
      </c>
      <c r="EE7" s="39">
        <v>0</v>
      </c>
      <c r="EF7" s="39">
        <v>0.18</v>
      </c>
      <c r="EG7" s="39">
        <v>0.22</v>
      </c>
      <c r="EH7" s="39">
        <v>0.36</v>
      </c>
      <c r="EI7" s="39">
        <v>0.72</v>
      </c>
      <c r="EJ7" s="39">
        <v>0.71</v>
      </c>
      <c r="EK7" s="39">
        <v>0.71</v>
      </c>
      <c r="EL7" s="39">
        <v>0.75</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浜口　かほり</cp:lastModifiedBy>
  <cp:lastPrinted>2020-02-04T01:14:26Z</cp:lastPrinted>
  <dcterms:created xsi:type="dcterms:W3CDTF">2019-12-05T04:19:25Z</dcterms:created>
  <dcterms:modified xsi:type="dcterms:W3CDTF">2020-02-04T01:19:39Z</dcterms:modified>
  <cp:category/>
</cp:coreProperties>
</file>