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財務課\財政係(共有フォルダ)\県照会文書\地方公営企業関係\経営比較分析\令和元年度\提出用\"/>
    </mc:Choice>
  </mc:AlternateContent>
  <workbookProtection workbookAlgorithmName="SHA-512" workbookHashValue="gmYUyimXWAjQxqHFw5V236DGGPOPbQdM9/G58Pv0M1nCWK+qijDG8hr62Q5LXxxTQXGPyfvEDtDRj+2S7iygZA==" workbookSaltValue="RM1dbu++SdmV0MQ75QQB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<sst xmlns="http://schemas.openxmlformats.org/spreadsheetml/2006/main" count="220" uniqueCount="108">
  <si>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</si>
  <si>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</si>
  <si>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</si>
  <si>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</si>
  <si>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</si>
  <si>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</si>
  <si>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</si>
  <si>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</si>
  <si>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</si>
  <si>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</si>
  <si>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</si>
  <si>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</si>
  <si>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</si>
  <si>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</si>
  <si>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</si>
  <si>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</si>
  <si>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</si>
  <si>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</si>
  <si>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</si>
  <si>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</si>
  <si>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</si>
  <si>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</si>
  <si>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</si>
  <si>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</si>
  <si>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</si>
  <si>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</si>
  <si>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</si>
  <si>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</si>
  <si>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</si>
  <si>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</si>
  <si>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</si>
  <si>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</si>
  <si>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</si>
  <si>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</si>
  <si>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</si>
  <si>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</si>
  <si>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</si>
  <si>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</si>
  <si>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</si>
  <si>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</si>
  <si>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</si>
  <si>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</si>
  <si>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</si>
  <si>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</si>
  <si>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</si>
  <si>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</si>
  <si>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</si>
  <si>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</si>
  <si>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</si>
  <si>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</si>
  <si>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</si>
  <si>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</si>
  <si>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</si>
  <si>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</si>
  <si>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</si>
  <si>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</si>
  <si>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</si>
  <si>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</si>
  <si>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</si>
  <si>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</si>
  <si>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</si>
  <si>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</si>
  <si>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</si>
  <si>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</si>
  <si>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</si>
  <si>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</si>
  <si>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</si>
  <si>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</si>
  <si>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</si>
  <si>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</si>
  <si>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</si>
  <si>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</si>
  <si>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</si>
  <si>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</si>
  <si>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</si>
  <si>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</si>
  <si>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</si>
  <si>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</si>
  <si>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</si>
  <si>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</si>
  <si>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</si>
  <si>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</si>
  <si>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</si>
  <si>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</si>
  <si>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</si>
  <si>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</si>
  <si>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</si>
  <si>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</si>
  <si>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</si>
  <si>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</si>
  <si>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</si>
  <si>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</si>
  <si>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</si>
  <si>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</si>
  <si>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</si>
  <si>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</si>
  <si>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</si>
  <si>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</si>
  <si>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</si>
  <si>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</si>
  <si>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</si>
  <si>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</si>
  <si>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</si>
  <si>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</si>
  <si>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</si>
  <si>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配水池等の基幹水道施設の耐震化を早期に実施した結果、有形固定資産減価償却率は類似団体、全国平均値と比較して低い数値であります。
　管路経年化率は15.32％と類似団体、全国平均値より下回っており、管路更新率も全国平均値を上回るものの低い水準にあります。</t>
    <rPh sb="92" eb="94">
      <t>シタマワ</t>
    </rPh>
    <rPh sb="99" eb="101">
      <t>カンロ</t>
    </rPh>
    <rPh sb="101" eb="103">
      <t>コウシン</t>
    </rPh>
    <rPh sb="103" eb="104">
      <t>リツ</t>
    </rPh>
    <rPh sb="111" eb="113">
      <t>ウワマワ</t>
    </rPh>
    <rPh sb="117" eb="118">
      <t>ヒク</t>
    </rPh>
    <rPh sb="119" eb="121">
      <t>スイジュン</t>
    </rPh>
    <phoneticPr fontId="4"/>
  </si>
  <si>
    <t xml:space="preserve">　人口減少、節水意識の定着により給水収益が年々減少する中、将来にわたり安全、安心な水の供給のため、老朽施設、老朽管の更新が急務となってきております。
　料金収入の増加が見込めない事から、更なる経費の削減、収益の動向も踏まえながら事業運営を進めて行くこととなりますが、令和元年度には、より綿密な水道事業の基本計画（水道事業ビジョン、経営戦略、アセットマネジメント）を策定することから、策定後はこの計画に沿って事業を進めていくこととなります。
</t>
    <rPh sb="133" eb="135">
      <t>レイワ</t>
    </rPh>
    <rPh sb="135" eb="136">
      <t>ガン</t>
    </rPh>
    <rPh sb="158" eb="160">
      <t>ジギョウ</t>
    </rPh>
    <phoneticPr fontId="4"/>
  </si>
  <si>
    <t xml:space="preserve">　経常収支は類似団体、全国平均値を下回りましたが100％を越えており、累積欠損金も生じていません。また、支払能力を示す流動比率は、前年と比較して増加し、類似団体、全国平均値を上回っており経営の健全性は保たれています。
　給水収益に対する企業債残高の比率は前年と比較して増加しましたが、これは平成30年10月より隔月検針・隔月請求が始まったことにより平成30年度の給水収益の一部が平成31年度に持ち越されたことによるものが主な要因です。
　上記の給水収益の一部が令和元年度に持ち越されたことによる有収水量の減少と、飯高簡易水道料金を令和4年度の上水道料金統一まで激変緩和措置を講じた事や資本費などを引き継いだ影響があり、料金回収率で前年比2.8ポイント減少、給水原価は前年比4.6円増の172.53円になりました。
　施設利用率は前年と比較して0.58ポイント減少しました。配水量は毎年減少していることから、今後も施設利用率は減少していくと考えられます。
</t>
    <rPh sb="72" eb="74">
      <t>ゾウカ</t>
    </rPh>
    <rPh sb="155" eb="157">
      <t>カクゲツ</t>
    </rPh>
    <rPh sb="157" eb="159">
      <t>ケンシン</t>
    </rPh>
    <rPh sb="160" eb="162">
      <t>カクゲツ</t>
    </rPh>
    <rPh sb="162" eb="164">
      <t>セイキュウ</t>
    </rPh>
    <rPh sb="165" eb="166">
      <t>ハジ</t>
    </rPh>
    <rPh sb="174" eb="176">
      <t>ヘイセイ</t>
    </rPh>
    <rPh sb="178" eb="180">
      <t>ネンド</t>
    </rPh>
    <rPh sb="181" eb="183">
      <t>キュウスイ</t>
    </rPh>
    <rPh sb="183" eb="185">
      <t>シュウエキ</t>
    </rPh>
    <rPh sb="186" eb="188">
      <t>イチブ</t>
    </rPh>
    <rPh sb="189" eb="191">
      <t>ヘイセイ</t>
    </rPh>
    <rPh sb="193" eb="195">
      <t>ネンド</t>
    </rPh>
    <rPh sb="196" eb="197">
      <t>モ</t>
    </rPh>
    <rPh sb="198" eb="199">
      <t>コ</t>
    </rPh>
    <rPh sb="221" eb="223">
      <t>ジョウキ</t>
    </rPh>
    <rPh sb="224" eb="226">
      <t>キュウスイ</t>
    </rPh>
    <rPh sb="226" eb="228">
      <t>シュウエキ</t>
    </rPh>
    <rPh sb="229" eb="231">
      <t>イチブ</t>
    </rPh>
    <rPh sb="232" eb="233">
      <t>レイ</t>
    </rPh>
    <rPh sb="233" eb="234">
      <t>ワ</t>
    </rPh>
    <rPh sb="234" eb="236">
      <t>ガンネン</t>
    </rPh>
    <rPh sb="238" eb="239">
      <t>モ</t>
    </rPh>
    <rPh sb="240" eb="241">
      <t>コ</t>
    </rPh>
    <rPh sb="249" eb="251">
      <t>ユウシュウ</t>
    </rPh>
    <rPh sb="251" eb="253">
      <t>スイリョウ</t>
    </rPh>
    <rPh sb="254" eb="256">
      <t>ゲンショウ</t>
    </rPh>
    <rPh sb="267" eb="268">
      <t>レイ</t>
    </rPh>
    <rPh sb="268" eb="269">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</si>
</sst>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0.88</c:v>
                </c:pt>
                <c:pt idx="1">
                  <c:v>1.02</c:v>
                </c:pt>
                <c:pt idx="2">
                  <c:v>0.49</c:v>
                </c:pt>
                <c:pt idx="3">
                  <c:v>0.61</c:v>
                </c:pt>
                <c:pt idx="4">
                  <c:v>1.01</c:v>
                </c:pt>
              </c:numCache>
            </c:numRef>
          </c:val>
          <c:extLst>
            <c:ext xmlns:c16="http://schemas.microsoft.com/office/drawing/2014/chart" uri="{C3380CC4-5D6E-409C-BE32-E72D297353CC}">
              <c16:uniqueId val="{00000000-C7F2-4934-B044-14631316F6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C7F2-4934-B044-14631316F6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60.34</c:v>
                </c:pt>
                <c:pt idx="1">
                  <c:v>59.25</c:v>
                </c:pt>
                <c:pt idx="2">
                  <c:v>61.74</c:v>
                </c:pt>
                <c:pt idx="3">
                  <c:v>61.07</c:v>
                </c:pt>
                <c:pt idx="4">
                  <c:v>60.49</c:v>
                </c:pt>
              </c:numCache>
            </c:numRef>
          </c:val>
          <c:extLst>
            <c:ext xmlns:c16="http://schemas.microsoft.com/office/drawing/2014/chart" uri="{C3380CC4-5D6E-409C-BE32-E72D297353CC}">
              <c16:uniqueId val="{00000000-0DB8-4E44-9BD4-621B8C4FD5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0DB8-4E44-9BD4-621B8C4FD5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88.96</c:v>
                </c:pt>
                <c:pt idx="1">
                  <c:v>88.83</c:v>
                </c:pt>
                <c:pt idx="2">
                  <c:v>88.8</c:v>
                </c:pt>
                <c:pt idx="3">
                  <c:v>89.12</c:v>
                </c:pt>
                <c:pt idx="4">
                  <c:v>85.88</c:v>
                </c:pt>
              </c:numCache>
            </c:numRef>
          </c:val>
          <c:extLst>
            <c:ext xmlns:c16="http://schemas.microsoft.com/office/drawing/2014/chart" uri="{C3380CC4-5D6E-409C-BE32-E72D297353CC}">
              <c16:uniqueId val="{00000000-F692-4776-9DED-F9EAF618B1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F692-4776-9DED-F9EAF618B1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109.61</c:v>
                </c:pt>
                <c:pt idx="1">
                  <c:v>115.71</c:v>
                </c:pt>
                <c:pt idx="2">
                  <c:v>112.92</c:v>
                </c:pt>
                <c:pt idx="3">
                  <c:v>107.21</c:v>
                </c:pt>
                <c:pt idx="4">
                  <c:v>104.31</c:v>
                </c:pt>
              </c:numCache>
            </c:numRef>
          </c:val>
          <c:extLst>
            <c:ext xmlns:c16="http://schemas.microsoft.com/office/drawing/2014/chart" uri="{C3380CC4-5D6E-409C-BE32-E72D297353CC}">
              <c16:uniqueId val="{00000000-5FE1-443F-AF51-598EC3283C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5FE1-443F-AF51-598EC3283C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40.64</c:v>
                </c:pt>
                <c:pt idx="1">
                  <c:v>41.69</c:v>
                </c:pt>
                <c:pt idx="2">
                  <c:v>42.82</c:v>
                </c:pt>
                <c:pt idx="3">
                  <c:v>44.02</c:v>
                </c:pt>
                <c:pt idx="4">
                  <c:v>45.3</c:v>
                </c:pt>
              </c:numCache>
            </c:numRef>
          </c:val>
          <c:extLst>
            <c:ext xmlns:c16="http://schemas.microsoft.com/office/drawing/2014/chart" uri="{C3380CC4-5D6E-409C-BE32-E72D297353CC}">
              <c16:uniqueId val="{00000000-FD59-4EA7-B2C5-EF4C404181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FD59-4EA7-B2C5-EF4C404181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35.44</c:v>
                </c:pt>
                <c:pt idx="1">
                  <c:v>17.36</c:v>
                </c:pt>
                <c:pt idx="2">
                  <c:v>16.11</c:v>
                </c:pt>
                <c:pt idx="3">
                  <c:v>13.11</c:v>
                </c:pt>
                <c:pt idx="4">
                  <c:v>15.32</c:v>
                </c:pt>
              </c:numCache>
            </c:numRef>
          </c:val>
          <c:extLst>
            <c:ext xmlns:c16="http://schemas.microsoft.com/office/drawing/2014/chart" uri="{C3380CC4-5D6E-409C-BE32-E72D297353CC}">
              <c16:uniqueId val="{00000000-87FF-4170-8532-9CE1F34CFC2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87FF-4170-8532-9CE1F34CFC2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4A-4F3F-AB12-6E028637CA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004A-4F3F-AB12-6E028637CA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308.70999999999998</c:v>
                </c:pt>
                <c:pt idx="1">
                  <c:v>288.31</c:v>
                </c:pt>
                <c:pt idx="2">
                  <c:v>401.02</c:v>
                </c:pt>
                <c:pt idx="3">
                  <c:v>324</c:v>
                </c:pt>
                <c:pt idx="4">
                  <c:v>355.31</c:v>
                </c:pt>
              </c:numCache>
            </c:numRef>
          </c:val>
          <c:extLst>
            <c:ext xmlns:c16="http://schemas.microsoft.com/office/drawing/2014/chart" uri="{C3380CC4-5D6E-409C-BE32-E72D297353CC}">
              <c16:uniqueId val="{00000000-3224-4105-B311-72B60D2C04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3224-4105-B311-72B60D2C04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334.91</c:v>
                </c:pt>
                <c:pt idx="1">
                  <c:v>349.18</c:v>
                </c:pt>
                <c:pt idx="2">
                  <c:v>351.81</c:v>
                </c:pt>
                <c:pt idx="3">
                  <c:v>395.33</c:v>
                </c:pt>
                <c:pt idx="4">
                  <c:v>414.67</c:v>
                </c:pt>
              </c:numCache>
            </c:numRef>
          </c:val>
          <c:extLst>
            <c:ext xmlns:c16="http://schemas.microsoft.com/office/drawing/2014/chart" uri="{C3380CC4-5D6E-409C-BE32-E72D297353CC}">
              <c16:uniqueId val="{00000000-A0B9-4424-878F-354EA9558F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0B9-4424-878F-354EA9558F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106.22</c:v>
                </c:pt>
                <c:pt idx="1">
                  <c:v>112.45</c:v>
                </c:pt>
                <c:pt idx="2">
                  <c:v>109.68</c:v>
                </c:pt>
                <c:pt idx="3">
                  <c:v>103.58</c:v>
                </c:pt>
                <c:pt idx="4">
                  <c:v>100.78</c:v>
                </c:pt>
              </c:numCache>
            </c:numRef>
          </c:val>
          <c:extLst>
            <c:ext xmlns:c16="http://schemas.microsoft.com/office/drawing/2014/chart" uri="{C3380CC4-5D6E-409C-BE32-E72D297353CC}">
              <c16:uniqueId val="{00000000-ABD6-49DA-93CA-19B3B84A7D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ABD6-49DA-93CA-19B3B84A7D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170.86</c:v>
                </c:pt>
                <c:pt idx="1">
                  <c:v>157.03</c:v>
                </c:pt>
                <c:pt idx="2">
                  <c:v>159.99</c:v>
                </c:pt>
                <c:pt idx="3">
                  <c:v>167.93</c:v>
                </c:pt>
                <c:pt idx="4">
                  <c:v>172.53</c:v>
                </c:pt>
              </c:numCache>
            </c:numRef>
          </c:val>
          <c:extLst>
            <c:ext xmlns:c16="http://schemas.microsoft.com/office/drawing/2014/chart" uri="{C3380CC4-5D6E-409C-BE32-E72D297353CC}">
              <c16:uniqueId val="{00000000-428E-4381-9847-90DCA99B4C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428E-4381-9847-90DCA99B4C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松阪市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164568</v>
      </c>
      <c r="AM8" s="70"/>
      <c r="AN8" s="70"/>
      <c r="AO8" s="70"/>
      <c r="AP8" s="70"/>
      <c r="AQ8" s="70"/>
      <c r="AR8" s="70"/>
      <c r="AS8" s="70"/>
      <c r="AT8" s="66">
        <f>データ!$S$6</f>
        <v>623.58000000000004</v>
      </c>
      <c r="AU8" s="67"/>
      <c r="AV8" s="67"/>
      <c r="AW8" s="67"/>
      <c r="AX8" s="67"/>
      <c r="AY8" s="67"/>
      <c r="AZ8" s="67"/>
      <c r="BA8" s="67"/>
      <c r="BB8" s="69">
        <f>データ!$T$6</f>
        <v>263.91000000000003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58.55</v>
      </c>
      <c r="J10" s="67"/>
      <c r="K10" s="67"/>
      <c r="L10" s="67"/>
      <c r="M10" s="67"/>
      <c r="N10" s="67"/>
      <c r="O10" s="68"/>
      <c r="P10" s="69">
        <f>データ!$P$6</f>
        <v>98.48</v>
      </c>
      <c r="Q10" s="69"/>
      <c r="R10" s="69"/>
      <c r="S10" s="69"/>
      <c r="T10" s="69"/>
      <c r="U10" s="69"/>
      <c r="V10" s="69"/>
      <c r="W10" s="70">
        <f>データ!$Q$6</f>
        <v>2959</v>
      </c>
      <c r="X10" s="70"/>
      <c r="Y10" s="70"/>
      <c r="Z10" s="70"/>
      <c r="AA10" s="70"/>
      <c r="AB10" s="70"/>
      <c r="AC10" s="70"/>
      <c r="AD10" s="2"/>
      <c r="AE10" s="2"/>
      <c r="AF10" s="2"/>
      <c r="AG10" s="2"/>
      <c r="AH10" s="4"/>
      <c r="AI10" s="4"/>
      <c r="AJ10" s="4"/>
      <c r="AK10" s="4"/>
      <c r="AL10" s="70">
        <f>データ!$U$6</f>
        <v>161587</v>
      </c>
      <c r="AM10" s="70"/>
      <c r="AN10" s="70"/>
      <c r="AO10" s="70"/>
      <c r="AP10" s="70"/>
      <c r="AQ10" s="70"/>
      <c r="AR10" s="70"/>
      <c r="AS10" s="70"/>
      <c r="AT10" s="66">
        <f>データ!$V$6</f>
        <v>270.92</v>
      </c>
      <c r="AU10" s="67"/>
      <c r="AV10" s="67"/>
      <c r="AW10" s="67"/>
      <c r="AX10" s="67"/>
      <c r="AY10" s="67"/>
      <c r="AZ10" s="67"/>
      <c r="BA10" s="67"/>
      <c r="BB10" s="69">
        <f>データ!$W$6</f>
        <v>596.44000000000005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cxx7P9K4to3qNIrBFychNlDdYi3G7Sy1fhrsBlFRpkr67jVCeTpEtHH5mU6wwVUUzCop3JBm1WP1naQDS01Qg==" saltValue="jx5k2XdZeuuBmv8BGNCl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242047</v>
      </c>
      <c r="D6" s="34">
        <f t="shared" si="3"/>
        <v>46</v>
      </c>
      <c r="E6" s="34">
        <f t="shared" si="3"/>
        <v>1</v>
      </c>
      <c r="F6" s="34">
        <f t="shared" si="3"/>
        <v>0</v>
      </c>
      <c r="G6" s="34">
        <f t="shared" si="3"/>
        <v>1</v>
      </c>
      <c r="H6" s="34" t="str">
        <f t="shared" si="3"/>
        <v>三重県　松阪市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58.55</v>
      </c>
      <c r="P6" s="35">
        <f t="shared" si="3"/>
        <v>98.48</v>
      </c>
      <c r="Q6" s="35">
        <f t="shared" si="3"/>
        <v>2959</v>
      </c>
      <c r="R6" s="35">
        <f t="shared" si="3"/>
        <v>164568</v>
      </c>
      <c r="S6" s="35">
        <f t="shared" si="3"/>
        <v>623.58000000000004</v>
      </c>
      <c r="T6" s="35">
        <f t="shared" si="3"/>
        <v>263.91000000000003</v>
      </c>
      <c r="U6" s="35">
        <f t="shared" si="3"/>
        <v>161587</v>
      </c>
      <c r="V6" s="35">
        <f t="shared" si="3"/>
        <v>270.92</v>
      </c>
      <c r="W6" s="35">
        <f t="shared" si="3"/>
        <v>596.44000000000005</v>
      </c>
      <c r="X6" s="36">
        <f>IF(X7="",NA(),X7)</f>
        <v>109.61</v>
      </c>
      <c r="Y6" s="36">
        <f t="shared" ref="Y6:AG6" si="4">IF(Y7="",NA(),Y7)</f>
        <v>115.71</v>
      </c>
      <c r="Z6" s="36">
        <f t="shared" si="4"/>
        <v>112.92</v>
      </c>
      <c r="AA6" s="36">
        <f t="shared" si="4"/>
        <v>107.21</v>
      </c>
      <c r="AB6" s="36">
        <f t="shared" si="4"/>
        <v>104.31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308.70999999999998</v>
      </c>
      <c r="AU6" s="36">
        <f t="shared" ref="AU6:BC6" si="6">IF(AU7="",NA(),AU7)</f>
        <v>288.31</v>
      </c>
      <c r="AV6" s="36">
        <f t="shared" si="6"/>
        <v>401.02</v>
      </c>
      <c r="AW6" s="36">
        <f t="shared" si="6"/>
        <v>324</v>
      </c>
      <c r="AX6" s="36">
        <f t="shared" si="6"/>
        <v>355.31</v>
      </c>
      <c r="AY6" s="36">
        <f t="shared" si="6"/>
        <v>289.8</v>
      </c>
      <c r="AZ6" s="36">
        <f t="shared" si="6"/>
        <v>299.44</v>
      </c>
      <c r="BA6" s="36">
        <f t="shared" si="6"/>
        <v>311.99</v>
      </c>
      <c r="BB6" s="36">
        <f t="shared" si="6"/>
        <v>307.83</v>
      </c>
      <c r="BC6" s="36">
        <f t="shared" si="6"/>
        <v>318.89</v>
      </c>
      <c r="BD6" s="35" t="str">
        <f>IF(BD7="","",IF(BD7="-","【-】","【"&amp;SUBSTITUTE(TEXT(BD7,"#,##0.00"),"-","△")&amp;"】"))</f>
        <v>【261.93】</v>
      </c>
      <c r="BE6" s="36">
        <f>IF(BE7="",NA(),BE7)</f>
        <v>334.91</v>
      </c>
      <c r="BF6" s="36">
        <f t="shared" ref="BF6:BN6" si="7">IF(BF7="",NA(),BF7)</f>
        <v>349.18</v>
      </c>
      <c r="BG6" s="36">
        <f t="shared" si="7"/>
        <v>351.81</v>
      </c>
      <c r="BH6" s="36">
        <f t="shared" si="7"/>
        <v>395.33</v>
      </c>
      <c r="BI6" s="36">
        <f t="shared" si="7"/>
        <v>414.67</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106.22</v>
      </c>
      <c r="BQ6" s="36">
        <f t="shared" ref="BQ6:BY6" si="8">IF(BQ7="",NA(),BQ7)</f>
        <v>112.45</v>
      </c>
      <c r="BR6" s="36">
        <f t="shared" si="8"/>
        <v>109.68</v>
      </c>
      <c r="BS6" s="36">
        <f t="shared" si="8"/>
        <v>103.58</v>
      </c>
      <c r="BT6" s="36">
        <f t="shared" si="8"/>
        <v>100.78</v>
      </c>
      <c r="BU6" s="36">
        <f t="shared" si="8"/>
        <v>107.05</v>
      </c>
      <c r="BV6" s="36">
        <f t="shared" si="8"/>
        <v>106.4</v>
      </c>
      <c r="BW6" s="36">
        <f t="shared" si="8"/>
        <v>107.61</v>
      </c>
      <c r="BX6" s="36">
        <f t="shared" si="8"/>
        <v>106.02</v>
      </c>
      <c r="BY6" s="36">
        <f t="shared" si="8"/>
        <v>104.84</v>
      </c>
      <c r="BZ6" s="35" t="str">
        <f>IF(BZ7="","",IF(BZ7="-","【-】","【"&amp;SUBSTITUTE(TEXT(BZ7,"#,##0.00"),"-","△")&amp;"】"))</f>
        <v>【103.91】</v>
      </c>
      <c r="CA6" s="36">
        <f>IF(CA7="",NA(),CA7)</f>
        <v>170.86</v>
      </c>
      <c r="CB6" s="36">
        <f t="shared" ref="CB6:CJ6" si="9">IF(CB7="",NA(),CB7)</f>
        <v>157.03</v>
      </c>
      <c r="CC6" s="36">
        <f t="shared" si="9"/>
        <v>159.99</v>
      </c>
      <c r="CD6" s="36">
        <f t="shared" si="9"/>
        <v>167.93</v>
      </c>
      <c r="CE6" s="36">
        <f t="shared" si="9"/>
        <v>172.53</v>
      </c>
      <c r="CF6" s="36">
        <f t="shared" si="9"/>
        <v>155.09</v>
      </c>
      <c r="CG6" s="36">
        <f t="shared" si="9"/>
        <v>156.29</v>
      </c>
      <c r="CH6" s="36">
        <f t="shared" si="9"/>
        <v>155.69</v>
      </c>
      <c r="CI6" s="36">
        <f t="shared" si="9"/>
        <v>158.6</v>
      </c>
      <c r="CJ6" s="36">
        <f t="shared" si="9"/>
        <v>161.82</v>
      </c>
      <c r="CK6" s="35" t="str">
        <f>IF(CK7="","",IF(CK7="-","【-】","【"&amp;SUBSTITUTE(TEXT(CK7,"#,##0.00"),"-","△")&amp;"】"))</f>
        <v>【167.11】</v>
      </c>
      <c r="CL6" s="36">
        <f>IF(CL7="",NA(),CL7)</f>
        <v>60.34</v>
      </c>
      <c r="CM6" s="36">
        <f t="shared" ref="CM6:CU6" si="10">IF(CM7="",NA(),CM7)</f>
        <v>59.25</v>
      </c>
      <c r="CN6" s="36">
        <f t="shared" si="10"/>
        <v>61.74</v>
      </c>
      <c r="CO6" s="36">
        <f t="shared" si="10"/>
        <v>61.07</v>
      </c>
      <c r="CP6" s="36">
        <f t="shared" si="10"/>
        <v>60.49</v>
      </c>
      <c r="CQ6" s="36">
        <f t="shared" si="10"/>
        <v>61.61</v>
      </c>
      <c r="CR6" s="36">
        <f t="shared" si="10"/>
        <v>62.34</v>
      </c>
      <c r="CS6" s="36">
        <f t="shared" si="10"/>
        <v>62.46</v>
      </c>
      <c r="CT6" s="36">
        <f t="shared" si="10"/>
        <v>62.88</v>
      </c>
      <c r="CU6" s="36">
        <f t="shared" si="10"/>
        <v>62.32</v>
      </c>
      <c r="CV6" s="35" t="str">
        <f>IF(CV7="","",IF(CV7="-","【-】","【"&amp;SUBSTITUTE(TEXT(CV7,"#,##0.00"),"-","△")&amp;"】"))</f>
        <v>【60.27】</v>
      </c>
      <c r="CW6" s="36">
        <f>IF(CW7="",NA(),CW7)</f>
        <v>88.96</v>
      </c>
      <c r="CX6" s="36">
        <f t="shared" ref="CX6:DF6" si="11">IF(CX7="",NA(),CX7)</f>
        <v>88.83</v>
      </c>
      <c r="CY6" s="36">
        <f t="shared" si="11"/>
        <v>88.8</v>
      </c>
      <c r="CZ6" s="36">
        <f t="shared" si="11"/>
        <v>89.12</v>
      </c>
      <c r="DA6" s="36">
        <f t="shared" si="11"/>
        <v>85.88</v>
      </c>
      <c r="DB6" s="36">
        <f t="shared" si="11"/>
        <v>90.23</v>
      </c>
      <c r="DC6" s="36">
        <f t="shared" si="11"/>
        <v>90.15</v>
      </c>
      <c r="DD6" s="36">
        <f t="shared" si="11"/>
        <v>90.62</v>
      </c>
      <c r="DE6" s="36">
        <f t="shared" si="11"/>
        <v>90.13</v>
      </c>
      <c r="DF6" s="36">
        <f t="shared" si="11"/>
        <v>90.19</v>
      </c>
      <c r="DG6" s="35" t="str">
        <f>IF(DG7="","",IF(DG7="-","【-】","【"&amp;SUBSTITUTE(TEXT(DG7,"#,##0.00"),"-","△")&amp;"】"))</f>
        <v>【89.92】</v>
      </c>
      <c r="DH6" s="36">
        <f>IF(DH7="",NA(),DH7)</f>
        <v>40.64</v>
      </c>
      <c r="DI6" s="36">
        <f t="shared" ref="DI6:DQ6" si="12">IF(DI7="",NA(),DI7)</f>
        <v>41.69</v>
      </c>
      <c r="DJ6" s="36">
        <f t="shared" si="12"/>
        <v>42.82</v>
      </c>
      <c r="DK6" s="36">
        <f t="shared" si="12"/>
        <v>44.02</v>
      </c>
      <c r="DL6" s="36">
        <f t="shared" si="12"/>
        <v>45.3</v>
      </c>
      <c r="DM6" s="36">
        <f t="shared" si="12"/>
        <v>46.36</v>
      </c>
      <c r="DN6" s="36">
        <f t="shared" si="12"/>
        <v>47.37</v>
      </c>
      <c r="DO6" s="36">
        <f t="shared" si="12"/>
        <v>48.01</v>
      </c>
      <c r="DP6" s="36">
        <f t="shared" si="12"/>
        <v>48.01</v>
      </c>
      <c r="DQ6" s="36">
        <f t="shared" si="12"/>
        <v>48.86</v>
      </c>
      <c r="DR6" s="35" t="str">
        <f>IF(DR7="","",IF(DR7="-","【-】","【"&amp;SUBSTITUTE(TEXT(DR7,"#,##0.00"),"-","△")&amp;"】"))</f>
        <v>【48.85】</v>
      </c>
      <c r="DS6" s="36">
        <f>IF(DS7="",NA(),DS7)</f>
        <v>35.44</v>
      </c>
      <c r="DT6" s="36">
        <f t="shared" ref="DT6:EB6" si="13">IF(DT7="",NA(),DT7)</f>
        <v>17.36</v>
      </c>
      <c r="DU6" s="36">
        <f t="shared" si="13"/>
        <v>16.11</v>
      </c>
      <c r="DV6" s="36">
        <f t="shared" si="13"/>
        <v>13.11</v>
      </c>
      <c r="DW6" s="36">
        <f t="shared" si="13"/>
        <v>15.32</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0.88</v>
      </c>
      <c r="EE6" s="36">
        <f t="shared" ref="EE6:EM6" si="14">IF(EE7="",NA(),EE7)</f>
        <v>1.02</v>
      </c>
      <c r="EF6" s="36">
        <f t="shared" si="14"/>
        <v>0.49</v>
      </c>
      <c r="EG6" s="36">
        <f t="shared" si="14"/>
        <v>0.61</v>
      </c>
      <c r="EH6" s="36">
        <f t="shared" si="14"/>
        <v>1.01</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242047</v>
      </c>
      <c r="D7" s="38">
        <v>46</v>
      </c>
      <c r="E7" s="38">
        <v>1</v>
      </c>
      <c r="F7" s="38">
        <v>0</v>
      </c>
      <c r="G7" s="38">
        <v>1</v>
      </c>
      <c r="H7" s="38" t="s">
        <v>93</v>
      </c>
      <c r="I7" s="38" t="s">
        <v>94</v>
      </c>
      <c r="J7" s="38" t="s">
        <v>95</v>
      </c>
      <c r="K7" s="38" t="s">
        <v>96</v>
      </c>
      <c r="L7" s="38" t="s">
        <v>97</v>
      </c>
      <c r="M7" s="38" t="s">
        <v>98</v>
      </c>
      <c r="N7" s="39" t="s">
        <v>99</v>
      </c>
      <c r="O7" s="39">
        <v>58.55</v>
      </c>
      <c r="P7" s="39">
        <v>98.48</v>
      </c>
      <c r="Q7" s="39">
        <v>2959</v>
      </c>
      <c r="R7" s="39">
        <v>164568</v>
      </c>
      <c r="S7" s="39">
        <v>623.58000000000004</v>
      </c>
      <c r="T7" s="39">
        <v>263.91000000000003</v>
      </c>
      <c r="U7" s="39">
        <v>161587</v>
      </c>
      <c r="V7" s="39">
        <v>270.92</v>
      </c>
      <c r="W7" s="39">
        <v>596.44000000000005</v>
      </c>
      <c r="X7" s="39">
        <v>109.61</v>
      </c>
      <c r="Y7" s="39">
        <v>115.71</v>
      </c>
      <c r="Z7" s="39">
        <v>112.92</v>
      </c>
      <c r="AA7" s="39">
        <v>107.21</v>
      </c>
      <c r="AB7" s="39">
        <v>104.31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308.70999999999998</v>
      </c>
      <c r="AU7" s="39">
        <v>288.31</v>
      </c>
      <c r="AV7" s="39">
        <v>401.02</v>
      </c>
      <c r="AW7" s="39">
        <v>324</v>
      </c>
      <c r="AX7" s="39">
        <v>355.31</v>
      </c>
      <c r="AY7" s="39">
        <v>289.8</v>
      </c>
      <c r="AZ7" s="39">
        <v>299.44</v>
      </c>
      <c r="BA7" s="39">
        <v>311.99</v>
      </c>
      <c r="BB7" s="39">
        <v>307.83</v>
      </c>
      <c r="BC7" s="39">
        <v>318.89</v>
      </c>
      <c r="BD7" s="39">
        <v>261.93</v>
      </c>
      <c r="BE7" s="39">
        <v>334.91</v>
      </c>
      <c r="BF7" s="39">
        <v>349.18</v>
      </c>
      <c r="BG7" s="39">
        <v>351.81</v>
      </c>
      <c r="BH7" s="39">
        <v>395.33</v>
      </c>
      <c r="BI7" s="39">
        <v>414.67</v>
      </c>
      <c r="BJ7" s="39">
        <v>301.99</v>
      </c>
      <c r="BK7" s="39">
        <v>298.08999999999997</v>
      </c>
      <c r="BL7" s="39">
        <v>291.77999999999997</v>
      </c>
      <c r="BM7" s="39">
        <v>295.44</v>
      </c>
      <c r="BN7" s="39">
        <v>290.07</v>
      </c>
      <c r="BO7" s="39">
        <v>270.45999999999998</v>
      </c>
      <c r="BP7" s="39">
        <v>106.22</v>
      </c>
      <c r="BQ7" s="39">
        <v>112.45</v>
      </c>
      <c r="BR7" s="39">
        <v>109.68</v>
      </c>
      <c r="BS7" s="39">
        <v>103.58</v>
      </c>
      <c r="BT7" s="39">
        <v>100.78</v>
      </c>
      <c r="BU7" s="39">
        <v>107.05</v>
      </c>
      <c r="BV7" s="39">
        <v>106.4</v>
      </c>
      <c r="BW7" s="39">
        <v>107.61</v>
      </c>
      <c r="BX7" s="39">
        <v>106.02</v>
      </c>
      <c r="BY7" s="39">
        <v>104.84</v>
      </c>
      <c r="BZ7" s="39">
        <v>103.91</v>
      </c>
      <c r="CA7" s="39">
        <v>170.86</v>
      </c>
      <c r="CB7" s="39">
        <v>157.03</v>
      </c>
      <c r="CC7" s="39">
        <v>159.99</v>
      </c>
      <c r="CD7" s="39">
        <v>167.93</v>
      </c>
      <c r="CE7" s="39">
        <v>172.53</v>
      </c>
      <c r="CF7" s="39">
        <v>155.09</v>
      </c>
      <c r="CG7" s="39">
        <v>156.29</v>
      </c>
      <c r="CH7" s="39">
        <v>155.69</v>
      </c>
      <c r="CI7" s="39">
        <v>158.6</v>
      </c>
      <c r="CJ7" s="39">
        <v>161.82</v>
      </c>
      <c r="CK7" s="39">
        <v>167.11</v>
      </c>
      <c r="CL7" s="39">
        <v>60.34</v>
      </c>
      <c r="CM7" s="39">
        <v>59.25</v>
      </c>
      <c r="CN7" s="39">
        <v>61.74</v>
      </c>
      <c r="CO7" s="39">
        <v>61.07</v>
      </c>
      <c r="CP7" s="39">
        <v>60.49</v>
      </c>
      <c r="CQ7" s="39">
        <v>61.61</v>
      </c>
      <c r="CR7" s="39">
        <v>62.34</v>
      </c>
      <c r="CS7" s="39">
        <v>62.46</v>
      </c>
      <c r="CT7" s="39">
        <v>62.88</v>
      </c>
      <c r="CU7" s="39">
        <v>62.32</v>
      </c>
      <c r="CV7" s="39">
        <v>60.27</v>
      </c>
      <c r="CW7" s="39">
        <v>88.96</v>
      </c>
      <c r="CX7" s="39">
        <v>88.83</v>
      </c>
      <c r="CY7" s="39">
        <v>88.8</v>
      </c>
      <c r="CZ7" s="39">
        <v>89.12</v>
      </c>
      <c r="DA7" s="39">
        <v>85.88</v>
      </c>
      <c r="DB7" s="39">
        <v>90.23</v>
      </c>
      <c r="DC7" s="39">
        <v>90.15</v>
      </c>
      <c r="DD7" s="39">
        <v>90.62</v>
      </c>
      <c r="DE7" s="39">
        <v>90.13</v>
      </c>
      <c r="DF7" s="39">
        <v>90.19</v>
      </c>
      <c r="DG7" s="39">
        <v>89.92</v>
      </c>
      <c r="DH7" s="39">
        <v>40.64</v>
      </c>
      <c r="DI7" s="39">
        <v>41.69</v>
      </c>
      <c r="DJ7" s="39">
        <v>42.82</v>
      </c>
      <c r="DK7" s="39">
        <v>44.02</v>
      </c>
      <c r="DL7" s="39">
        <v>45.3</v>
      </c>
      <c r="DM7" s="39">
        <v>46.36</v>
      </c>
      <c r="DN7" s="39">
        <v>47.37</v>
      </c>
      <c r="DO7" s="39">
        <v>48.01</v>
      </c>
      <c r="DP7" s="39">
        <v>48.01</v>
      </c>
      <c r="DQ7" s="39">
        <v>48.86</v>
      </c>
      <c r="DR7" s="39">
        <v>48.85</v>
      </c>
      <c r="DS7" s="39">
        <v>35.44</v>
      </c>
      <c r="DT7" s="39">
        <v>17.36</v>
      </c>
      <c r="DU7" s="39">
        <v>16.11</v>
      </c>
      <c r="DV7" s="39">
        <v>13.11</v>
      </c>
      <c r="DW7" s="39">
        <v>15.32</v>
      </c>
      <c r="DX7" s="39">
        <v>13.57</v>
      </c>
      <c r="DY7" s="39">
        <v>14.27</v>
      </c>
      <c r="DZ7" s="39">
        <v>16.170000000000002</v>
      </c>
      <c r="EA7" s="39">
        <v>16.600000000000001</v>
      </c>
      <c r="EB7" s="39">
        <v>18.510000000000002</v>
      </c>
      <c r="EC7" s="39">
        <v>17.8</v>
      </c>
      <c r="ED7" s="39">
        <v>0.88</v>
      </c>
      <c r="EE7" s="39">
        <v>1.02</v>
      </c>
      <c r="EF7" s="39">
        <v>0.49</v>
      </c>
      <c r="EG7" s="39">
        <v>0.61</v>
      </c>
      <c r="EH7" s="39">
        <v>1.01</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2020-02-21T02:16:34Z</cp:lastPrinted>
  <dcterms:created xsi:type="dcterms:W3CDTF">2019-12-05T04:19:13Z</dcterms:created>
  <dcterms:modified xsi:type="dcterms:W3CDTF">2020-02-21T02:40:54Z</dcterms:modified>
  <cp:category/>
</cp:coreProperties>
</file>