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01掲載用\"/>
    </mc:Choice>
  </mc:AlternateContent>
  <workbookProtection workbookAlgorithmName="SHA-512" workbookHashValue="DJzuybvQLsflFkmL5o3KH7A1DFukRnrCICSSOgirPhbOkhfMHh2Lon+AdaU6MRkCzDcEP2mRp5EM6Wjp/NBy9g==" workbookSaltValue="mXS2ds5xlekqEdl0LtHn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MN54" i="4"/>
  <c r="HM78" i="4"/>
  <c r="FL54" i="4"/>
  <c r="CS78" i="4"/>
  <c r="BX54" i="4"/>
  <c r="BX32" i="4"/>
  <c r="MN32" i="4"/>
  <c r="C11" i="5"/>
  <c r="D11" i="5"/>
  <c r="E11" i="5"/>
  <c r="B11" i="5"/>
  <c r="KC78" i="4" l="1"/>
  <c r="HG54" i="4"/>
  <c r="FH78" i="4"/>
  <c r="DS54" i="4"/>
  <c r="DS32" i="4"/>
  <c r="AE32" i="4"/>
  <c r="HG32" i="4"/>
  <c r="AN78" i="4"/>
  <c r="AE54" i="4"/>
  <c r="KU54" i="4"/>
  <c r="KU32" i="4"/>
  <c r="JJ78" i="4"/>
  <c r="GR54" i="4"/>
  <c r="GR32" i="4"/>
  <c r="EO78" i="4"/>
  <c r="DD54" i="4"/>
  <c r="DD32" i="4"/>
  <c r="U78" i="4"/>
  <c r="P54" i="4"/>
  <c r="P32" i="4"/>
  <c r="KF54" i="4"/>
  <c r="KF32" i="4"/>
  <c r="LY54" i="4"/>
  <c r="LY32" i="4"/>
  <c r="LO78" i="4"/>
  <c r="IK54" i="4"/>
  <c r="IK32" i="4"/>
  <c r="BZ78" i="4"/>
  <c r="GT78" i="4"/>
  <c r="EW54" i="4"/>
  <c r="EW32" i="4"/>
  <c r="BI54" i="4"/>
  <c r="BI32" i="4"/>
  <c r="GA78" i="4"/>
  <c r="EH32" i="4"/>
  <c r="BG78" i="4"/>
  <c r="AT54" i="4"/>
  <c r="AT32" i="4"/>
  <c r="LJ54" i="4"/>
  <c r="LJ32" i="4"/>
  <c r="EH54" i="4"/>
  <c r="KV78" i="4"/>
  <c r="HV54" i="4"/>
  <c r="HV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<sst xmlns="http://schemas.openxmlformats.org/spreadsheetml/2006/main" count="286" uniqueCount="151">
  <si>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</si>
  <si>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</si>
  <si>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</si>
  <si>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</si>
  <si>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</si>
  <si>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</si>
  <si>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</si>
  <si>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</si>
  <si>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</si>
  <si>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</si>
  <si>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</si>
  <si>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</si>
  <si>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</si>
  <si>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</si>
  <si>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</si>
  <si>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</si>
  <si>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</si>
  <si>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</si>
  <si>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</si>
  <si>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</si>
  <si>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</si>
  <si>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</si>
  <si>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</si>
  <si>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</si>
  <si>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</si>
  <si>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</si>
  <si>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</si>
  <si>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</si>
  <si>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</si>
  <si>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</si>
  <si>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</si>
  <si>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</si>
  <si>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</si>
  <si>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</si>
  <si>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</si>
  <si>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</si>
  <si>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</si>
  <si>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</si>
  <si>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</si>
  <si>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</si>
  <si>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</si>
  <si>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</si>
  <si>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</si>
  <si>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</si>
  <si>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</si>
  <si>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</si>
  <si>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</si>
  <si>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</si>
  <si>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</si>
  <si>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</si>
  <si>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</si>
  <si>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</si>
  <si>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</si>
  <si>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</si>
  <si>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</si>
  <si>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</si>
  <si>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</si>
  <si>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</si>
  <si>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</si>
  <si>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</si>
  <si>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</si>
  <si>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</si>
  <si>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</si>
  <si>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</si>
  <si>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</si>
  <si>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</si>
  <si>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</si>
  <si>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</si>
  <si>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</si>
  <si>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</si>
  <si>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</si>
  <si>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</si>
  <si>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</si>
  <si>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</si>
  <si>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</si>
  <si>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</si>
  <si>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</si>
  <si>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</si>
  <si>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</si>
  <si>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</si>
  <si>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</si>
  <si>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</si>
  <si>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</si>
  <si>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</si>
  <si>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</si>
  <si>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</si>
  <si>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</si>
  <si>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</si>
  <si>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</si>
  <si>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</si>
  <si>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</si>
  <si>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</si>
  <si>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</si>
  <si>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</si>
  <si>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</si>
  <si>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</si>
  <si>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</si>
  <si>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</si>
  <si>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</si>
  <si>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</si>
  <si>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</si>
  <si>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</si>
  <si>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</si>
  <si>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</si>
  <si>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</si>
  <si>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</si>
  <si>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</si>
  <si>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</si>
  <si>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</si>
  <si>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</si>
  <si>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</si>
  <si>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</si>
  <si>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</si>
  <si>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</si>
  <si>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</si>
  <si>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</si>
  <si>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</si>
  <si>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</si>
  <si>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</si>
  <si>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</si>
  <si>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</si>
  <si>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</si>
  <si>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</si>
  <si>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</si>
  <si>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</si>
  <si>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</si>
  <si>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</si>
  <si>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</si>
  <si>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</si>
  <si>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</si>
  <si>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</si>
  <si>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</si>
  <si>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</si>
  <si>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 学術・研究機関出身</t>
  </si>
  <si>
    <t>直営</t>
  </si>
  <si>
    <t>対象</t>
  </si>
  <si>
    <t>ド 透 I 訓 ガ</t>
  </si>
  <si>
    <t>救 臨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</si>
  <si>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</si>
  <si>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</si>
  <si>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</si>
  <si>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</si>
  <si>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</si>
  <si>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</si>
  <si>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</si>
  <si>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</si>
  <si>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</si>
  <si>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中核的病院として、急性期医療を提供しており、輪番制による救急医療を担っている。また、リハビリテーション科の診察を開始し、連携リハビリテーション医学講座も引き続き設置するなど、院内のみならず地域における回復期機能の充実に中心的な役割を果たしている。</t>
    <phoneticPr fontId="5"/>
  </si>
  <si>
    <t>①経常収支比率は100％を割り、平均値を下回った。また③累積欠損金比率は増加した。これは主に新病院建設事業の影響により控除対象外消費税が増加したためである。一方②医業収支比率は入院収益の増加等により平均値を上回った。
効率性については、収益面では⑥外来患者１人１日当たり収益は平均値と大きく変わらないが、⑤入院患者１人１日当たり収益は、病床の構成にもよるが平均値を下回っており、④病床利用率についても平均値を下回っている。
費用面では、⑦職員給与費対医業収益比率及び⑧材料費対医業収益比率ともに減少している。これは主に医業収益の増加に伴うものである。
以上から、病床利用率を高めて引き続き収益を増やすと共に、職員給与費対医業収支比率の抑制を図る必要がある。</t>
    <rPh sb="1" eb="3">
      <t>ケイジョウ</t>
    </rPh>
    <rPh sb="3" eb="5">
      <t>シュウシ</t>
    </rPh>
    <rPh sb="5" eb="7">
      <t>ヒリツ</t>
    </rPh>
    <rPh sb="13" eb="14">
      <t>ワ</t>
    </rPh>
    <rPh sb="16" eb="18">
      <t>ヘイキン</t>
    </rPh>
    <rPh sb="18" eb="19">
      <t>チ</t>
    </rPh>
    <rPh sb="20" eb="22">
      <t>シタマワ</t>
    </rPh>
    <rPh sb="68" eb="70">
      <t>ゾウカ</t>
    </rPh>
    <rPh sb="78" eb="80">
      <t>イッポウ</t>
    </rPh>
    <rPh sb="81" eb="83">
      <t>イギョウ</t>
    </rPh>
    <rPh sb="83" eb="85">
      <t>シュウシ</t>
    </rPh>
    <rPh sb="85" eb="87">
      <t>ヒリツ</t>
    </rPh>
    <rPh sb="95" eb="96">
      <t>トウ</t>
    </rPh>
    <rPh sb="99" eb="101">
      <t>ヘイキン</t>
    </rPh>
    <rPh sb="101" eb="102">
      <t>チ</t>
    </rPh>
    <rPh sb="103" eb="105">
      <t>ウワマワ</t>
    </rPh>
    <rPh sb="109" eb="112">
      <t>コウリツセイ</t>
    </rPh>
    <rPh sb="118" eb="120">
      <t>シュウエキ</t>
    </rPh>
    <rPh sb="120" eb="121">
      <t>メン</t>
    </rPh>
    <rPh sb="124" eb="126">
      <t>ガイライ</t>
    </rPh>
    <rPh sb="126" eb="128">
      <t>カンジャ</t>
    </rPh>
    <rPh sb="129" eb="130">
      <t>ヒト</t>
    </rPh>
    <rPh sb="131" eb="132">
      <t>ニチ</t>
    </rPh>
    <rPh sb="132" eb="133">
      <t>ア</t>
    </rPh>
    <rPh sb="135" eb="137">
      <t>シュウエキ</t>
    </rPh>
    <rPh sb="138" eb="141">
      <t>ヘイキンチ</t>
    </rPh>
    <rPh sb="142" eb="143">
      <t>オオ</t>
    </rPh>
    <rPh sb="145" eb="146">
      <t>カ</t>
    </rPh>
    <rPh sb="153" eb="155">
      <t>ニュウイン</t>
    </rPh>
    <rPh sb="155" eb="157">
      <t>カンジャ</t>
    </rPh>
    <rPh sb="158" eb="159">
      <t>ヒト</t>
    </rPh>
    <rPh sb="160" eb="161">
      <t>ニチ</t>
    </rPh>
    <rPh sb="161" eb="162">
      <t>ア</t>
    </rPh>
    <rPh sb="164" eb="166">
      <t>シュウエキ</t>
    </rPh>
    <rPh sb="178" eb="180">
      <t>ヘイキン</t>
    </rPh>
    <rPh sb="180" eb="181">
      <t>チ</t>
    </rPh>
    <rPh sb="182" eb="184">
      <t>シタマワ</t>
    </rPh>
    <rPh sb="190" eb="192">
      <t>ビョウショウ</t>
    </rPh>
    <rPh sb="192" eb="194">
      <t>リヨウ</t>
    </rPh>
    <rPh sb="194" eb="195">
      <t>リツ</t>
    </rPh>
    <rPh sb="200" eb="202">
      <t>ヘイキン</t>
    </rPh>
    <rPh sb="202" eb="203">
      <t>チ</t>
    </rPh>
    <rPh sb="204" eb="206">
      <t>シタマワ</t>
    </rPh>
    <rPh sb="212" eb="214">
      <t>ヒヨウ</t>
    </rPh>
    <rPh sb="214" eb="215">
      <t>メン</t>
    </rPh>
    <rPh sb="219" eb="221">
      <t>ショクイン</t>
    </rPh>
    <rPh sb="221" eb="223">
      <t>キュウヨ</t>
    </rPh>
    <rPh sb="223" eb="224">
      <t>ヒ</t>
    </rPh>
    <rPh sb="224" eb="225">
      <t>タイ</t>
    </rPh>
    <rPh sb="225" eb="227">
      <t>イギョウ</t>
    </rPh>
    <rPh sb="227" eb="229">
      <t>シュウエキ</t>
    </rPh>
    <rPh sb="229" eb="231">
      <t>ヒリツ</t>
    </rPh>
    <rPh sb="231" eb="232">
      <t>オヨ</t>
    </rPh>
    <rPh sb="234" eb="236">
      <t>ザイリョウ</t>
    </rPh>
    <rPh sb="236" eb="237">
      <t>ヒ</t>
    </rPh>
    <rPh sb="237" eb="238">
      <t>タイ</t>
    </rPh>
    <rPh sb="238" eb="240">
      <t>イギョウ</t>
    </rPh>
    <rPh sb="240" eb="242">
      <t>シュウエキ</t>
    </rPh>
    <rPh sb="242" eb="244">
      <t>ヒリツ</t>
    </rPh>
    <rPh sb="247" eb="249">
      <t>ゲンショウ</t>
    </rPh>
    <rPh sb="257" eb="258">
      <t>オモ</t>
    </rPh>
    <rPh sb="259" eb="261">
      <t>イギョウ</t>
    </rPh>
    <rPh sb="261" eb="263">
      <t>シュウエキ</t>
    </rPh>
    <rPh sb="264" eb="266">
      <t>ゾウカ</t>
    </rPh>
    <rPh sb="267" eb="268">
      <t>トモナ</t>
    </rPh>
    <rPh sb="276" eb="278">
      <t>イジョウ</t>
    </rPh>
    <rPh sb="281" eb="283">
      <t>ビョウショウ</t>
    </rPh>
    <rPh sb="283" eb="286">
      <t>リヨウリツ</t>
    </rPh>
    <rPh sb="287" eb="288">
      <t>タカ</t>
    </rPh>
    <rPh sb="290" eb="291">
      <t>ヒ</t>
    </rPh>
    <rPh sb="292" eb="293">
      <t>ツヅ</t>
    </rPh>
    <rPh sb="294" eb="296">
      <t>シュウエキ</t>
    </rPh>
    <rPh sb="297" eb="298">
      <t>フ</t>
    </rPh>
    <rPh sb="301" eb="302">
      <t>トモ</t>
    </rPh>
    <rPh sb="304" eb="306">
      <t>ショクイン</t>
    </rPh>
    <rPh sb="306" eb="308">
      <t>キュウヨ</t>
    </rPh>
    <rPh sb="308" eb="309">
      <t>ヒ</t>
    </rPh>
    <rPh sb="309" eb="310">
      <t>タイ</t>
    </rPh>
    <rPh sb="310" eb="312">
      <t>イギョウ</t>
    </rPh>
    <rPh sb="317" eb="319">
      <t>ヨクセイ</t>
    </rPh>
    <rPh sb="320" eb="321">
      <t>ハカ</t>
    </rPh>
    <rPh sb="322" eb="324">
      <t>ヒツヨウ</t>
    </rPh>
    <phoneticPr fontId="5"/>
  </si>
  <si>
    <t>施設全体の減価償却の状況について、①有形固定資産減価償却率は平均値を上回っている。有形固定資産のうち建物については法定耐用年数内であるが、現在の耐震基準を満たさず、建替を行う。（H31年1月開院）
②器械備品減価償却率も平均を上回っているが、重要な機器については診療に重要な影響が生じないよう保守契約を締結している。新病院の開院に伴い更新を行う。
③１床当たり有形固定資産は平均値を下回っており、現時点で過大な設備投資となっていないが、現在進めている新病院建設事業により増加が見込まれるため、計画から乖離しないよう注意する必要がある。</t>
    <rPh sb="85" eb="86">
      <t>オコナ</t>
    </rPh>
    <rPh sb="92" eb="93">
      <t>ネン</t>
    </rPh>
    <rPh sb="94" eb="95">
      <t>ガツ</t>
    </rPh>
    <rPh sb="95" eb="97">
      <t>カイイン</t>
    </rPh>
    <rPh sb="100" eb="102">
      <t>キカイ</t>
    </rPh>
    <phoneticPr fontId="5"/>
  </si>
  <si>
    <t>当市の病院事業は、医業収支比率は改善したものの、病床利用率や職員給与費対医業収益比率における効率性に課題があり、基準外繰入を受ける等一般会計からの繰入金に依存した経営状態にある。このため、診療収入の増加を中心とした医業収支比率の改善に取り組む必要があると考える。
新病院建設事業において、地域に必要な医療機能の整備や医師の確保に努め、施設・スタッフの効率的な運用により診療収入の増加に取り組んでいるところである。</t>
    <rPh sb="9" eb="11">
      <t>イギョウ</t>
    </rPh>
    <rPh sb="11" eb="13">
      <t>シュウシ</t>
    </rPh>
    <rPh sb="13" eb="15">
      <t>ヒリツ</t>
    </rPh>
    <rPh sb="16" eb="18">
      <t>カイゼン</t>
    </rPh>
    <rPh sb="46" eb="49">
      <t>コウリツセイ</t>
    </rPh>
    <rPh sb="50" eb="52">
      <t>カダイ</t>
    </rPh>
    <rPh sb="56" eb="58">
      <t>キジュン</t>
    </rPh>
    <rPh sb="58" eb="59">
      <t>ガイ</t>
    </rPh>
    <rPh sb="59" eb="61">
      <t>クリイレ</t>
    </rPh>
    <rPh sb="62" eb="63">
      <t>ウ</t>
    </rPh>
    <rPh sb="65" eb="66">
      <t>トウ</t>
    </rPh>
    <rPh sb="167" eb="169">
      <t>シセツ</t>
    </rPh>
    <rPh sb="175" eb="178">
      <t>コウリツテキ</t>
    </rPh>
    <rPh sb="179" eb="181">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</si>
</sst>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66.3</c:v>
                </c:pt>
                <c:pt idx="1">
                  <c:v>57.8</c:v>
                </c:pt>
                <c:pt idx="2">
                  <c:v>58.2</c:v>
                </c:pt>
                <c:pt idx="3">
                  <c:v>58.8</c:v>
                </c:pt>
                <c:pt idx="4">
                  <c:v>60.8</c:v>
                </c:pt>
              </c:numCache>
            </c:numRef>
          </c:val>
          <c:extLst>
            <c:ext xmlns:c16="http://schemas.microsoft.com/office/drawing/2014/chart" uri="{C3380CC4-5D6E-409C-BE32-E72D297353CC}">
              <c16:uniqueId val="{00000000-C2F1-4BE8-B3F9-D182BEF03A6B}"/>
            </c:ext>
          </c:extLst>
        </c:ser>
        <c:dLbls>
          <c:showLegendKey val="0"/>
          <c:showVal val="0"/>
          <c:showCatName val="0"/>
          <c:showSerName val="0"/>
          <c:showPercent val="0"/>
          <c:showBubbleSize val="0"/>
        </c:dLbls>
        <c:gapWidth val="150"/>
        <c:axId val="72873088"/>
        <c:axId val="728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C2F1-4BE8-B3F9-D182BEF03A6B}"/>
            </c:ext>
          </c:extLst>
        </c:ser>
        <c:dLbls>
          <c:showLegendKey val="0"/>
          <c:showVal val="0"/>
          <c:showCatName val="0"/>
          <c:showSerName val="0"/>
          <c:showPercent val="0"/>
          <c:showBubbleSize val="0"/>
        </c:dLbls>
        <c:marker val="1"/>
        <c:smooth val="0"/>
        <c:axId val="72873088"/>
        <c:axId val="72875008"/>
      </c:lineChart>
      <c:dateAx>
        <c:axId val="72873088"/>
        <c:scaling>
          <c:orientation val="minMax"/>
        </c:scaling>
        <c:delete val="1"/>
        <c:axPos val="b"/>
        <c:numFmt formatCode="ge" sourceLinked="1"/>
        <c:majorTickMark val="none"/>
        <c:minorTickMark val="none"/>
        <c:tickLblPos val="none"/>
        <c:crossAx val="72875008"/>
        <c:crosses val="autoZero"/>
        <c:auto val="1"/>
        <c:lblOffset val="100"/>
        <c:baseTimeUnit val="years"/>
      </c:dateAx>
      <c:valAx>
        <c:axId val="7287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7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75.900000000000006</c:v>
                </c:pt>
                <c:pt idx="1">
                  <c:v>43.1</c:v>
                </c:pt>
                <c:pt idx="2">
                  <c:v>36.299999999999997</c:v>
                </c:pt>
                <c:pt idx="3">
                  <c:v>35.9</c:v>
                </c:pt>
                <c:pt idx="4">
                  <c:v>39.299999999999997</c:v>
                </c:pt>
              </c:numCache>
            </c:numRef>
          </c:val>
          <c:extLst>
            <c:ext xmlns:c16="http://schemas.microsoft.com/office/drawing/2014/chart" uri="{C3380CC4-5D6E-409C-BE32-E72D297353CC}">
              <c16:uniqueId val="{00000000-A68B-49C3-BAC1-62C2BF6202DB}"/>
            </c:ext>
          </c:extLst>
        </c:ser>
        <c:dLbls>
          <c:showLegendKey val="0"/>
          <c:showVal val="0"/>
          <c:showCatName val="0"/>
          <c:showSerName val="0"/>
          <c:showPercent val="0"/>
          <c:showBubbleSize val="0"/>
        </c:dLbls>
        <c:gapWidth val="150"/>
        <c:axId val="84268160"/>
        <c:axId val="842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A68B-49C3-BAC1-62C2BF6202DB}"/>
            </c:ext>
          </c:extLst>
        </c:ser>
        <c:dLbls>
          <c:showLegendKey val="0"/>
          <c:showVal val="0"/>
          <c:showCatName val="0"/>
          <c:showSerName val="0"/>
          <c:showPercent val="0"/>
          <c:showBubbleSize val="0"/>
        </c:dLbls>
        <c:marker val="1"/>
        <c:smooth val="0"/>
        <c:axId val="84268160"/>
        <c:axId val="84270080"/>
      </c:lineChart>
      <c:dateAx>
        <c:axId val="84268160"/>
        <c:scaling>
          <c:orientation val="minMax"/>
        </c:scaling>
        <c:delete val="1"/>
        <c:axPos val="b"/>
        <c:numFmt formatCode="ge" sourceLinked="1"/>
        <c:majorTickMark val="none"/>
        <c:minorTickMark val="none"/>
        <c:tickLblPos val="none"/>
        <c:crossAx val="84270080"/>
        <c:crosses val="autoZero"/>
        <c:auto val="1"/>
        <c:lblOffset val="100"/>
        <c:baseTimeUnit val="years"/>
      </c:dateAx>
      <c:valAx>
        <c:axId val="842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2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88.6</c:v>
                </c:pt>
                <c:pt idx="1">
                  <c:v>86.9</c:v>
                </c:pt>
                <c:pt idx="2">
                  <c:v>87.6</c:v>
                </c:pt>
                <c:pt idx="3">
                  <c:v>86.4</c:v>
                </c:pt>
                <c:pt idx="4">
                  <c:v>90.3</c:v>
                </c:pt>
              </c:numCache>
            </c:numRef>
          </c:val>
          <c:extLst>
            <c:ext xmlns:c16="http://schemas.microsoft.com/office/drawing/2014/chart" uri="{C3380CC4-5D6E-409C-BE32-E72D297353CC}">
              <c16:uniqueId val="{00000000-C9EC-4CD2-87C2-7212CCE45149}"/>
            </c:ext>
          </c:extLst>
        </c:ser>
        <c:dLbls>
          <c:showLegendKey val="0"/>
          <c:showVal val="0"/>
          <c:showCatName val="0"/>
          <c:showSerName val="0"/>
          <c:showPercent val="0"/>
          <c:showBubbleSize val="0"/>
        </c:dLbls>
        <c:gapWidth val="150"/>
        <c:axId val="84312832"/>
        <c:axId val="843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C9EC-4CD2-87C2-7212CCE45149}"/>
            </c:ext>
          </c:extLst>
        </c:ser>
        <c:dLbls>
          <c:showLegendKey val="0"/>
          <c:showVal val="0"/>
          <c:showCatName val="0"/>
          <c:showSerName val="0"/>
          <c:showPercent val="0"/>
          <c:showBubbleSize val="0"/>
        </c:dLbls>
        <c:marker val="1"/>
        <c:smooth val="0"/>
        <c:axId val="84312832"/>
        <c:axId val="84314752"/>
      </c:lineChart>
      <c:dateAx>
        <c:axId val="84312832"/>
        <c:scaling>
          <c:orientation val="minMax"/>
        </c:scaling>
        <c:delete val="1"/>
        <c:axPos val="b"/>
        <c:numFmt formatCode="ge" sourceLinked="1"/>
        <c:majorTickMark val="none"/>
        <c:minorTickMark val="none"/>
        <c:tickLblPos val="none"/>
        <c:crossAx val="84314752"/>
        <c:crosses val="autoZero"/>
        <c:auto val="1"/>
        <c:lblOffset val="100"/>
        <c:baseTimeUnit val="years"/>
      </c:dateAx>
      <c:valAx>
        <c:axId val="8431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1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98.3</c:v>
                </c:pt>
                <c:pt idx="1">
                  <c:v>102.5</c:v>
                </c:pt>
                <c:pt idx="2">
                  <c:v>103.4</c:v>
                </c:pt>
                <c:pt idx="3">
                  <c:v>100.8</c:v>
                </c:pt>
                <c:pt idx="4">
                  <c:v>95.7</c:v>
                </c:pt>
              </c:numCache>
            </c:numRef>
          </c:val>
          <c:extLst>
            <c:ext xmlns:c16="http://schemas.microsoft.com/office/drawing/2014/chart" uri="{C3380CC4-5D6E-409C-BE32-E72D297353CC}">
              <c16:uniqueId val="{00000000-8E1A-4BF2-B26D-EFF26C43765F}"/>
            </c:ext>
          </c:extLst>
        </c:ser>
        <c:dLbls>
          <c:showLegendKey val="0"/>
          <c:showVal val="0"/>
          <c:showCatName val="0"/>
          <c:showSerName val="0"/>
          <c:showPercent val="0"/>
          <c:showBubbleSize val="0"/>
        </c:dLbls>
        <c:gapWidth val="150"/>
        <c:axId val="84361600"/>
        <c:axId val="843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8E1A-4BF2-B26D-EFF26C43765F}"/>
            </c:ext>
          </c:extLst>
        </c:ser>
        <c:dLbls>
          <c:showLegendKey val="0"/>
          <c:showVal val="0"/>
          <c:showCatName val="0"/>
          <c:showSerName val="0"/>
          <c:showPercent val="0"/>
          <c:showBubbleSize val="0"/>
        </c:dLbls>
        <c:marker val="1"/>
        <c:smooth val="0"/>
        <c:axId val="84361600"/>
        <c:axId val="84363520"/>
      </c:lineChart>
      <c:dateAx>
        <c:axId val="84361600"/>
        <c:scaling>
          <c:orientation val="minMax"/>
        </c:scaling>
        <c:delete val="1"/>
        <c:axPos val="b"/>
        <c:numFmt formatCode="ge" sourceLinked="1"/>
        <c:majorTickMark val="none"/>
        <c:minorTickMark val="none"/>
        <c:tickLblPos val="none"/>
        <c:crossAx val="84363520"/>
        <c:crosses val="autoZero"/>
        <c:auto val="1"/>
        <c:lblOffset val="100"/>
        <c:baseTimeUnit val="years"/>
      </c:dateAx>
      <c:valAx>
        <c:axId val="8436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36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77.400000000000006</c:v>
                </c:pt>
                <c:pt idx="1">
                  <c:v>77.400000000000006</c:v>
                </c:pt>
                <c:pt idx="2">
                  <c:v>79.099999999999994</c:v>
                </c:pt>
                <c:pt idx="3">
                  <c:v>80.7</c:v>
                </c:pt>
                <c:pt idx="4">
                  <c:v>82.3</c:v>
                </c:pt>
              </c:numCache>
            </c:numRef>
          </c:val>
          <c:extLst>
            <c:ext xmlns:c16="http://schemas.microsoft.com/office/drawing/2014/chart" uri="{C3380CC4-5D6E-409C-BE32-E72D297353CC}">
              <c16:uniqueId val="{00000000-F06C-45DE-9B16-DE4C9E664518}"/>
            </c:ext>
          </c:extLst>
        </c:ser>
        <c:dLbls>
          <c:showLegendKey val="0"/>
          <c:showVal val="0"/>
          <c:showCatName val="0"/>
          <c:showSerName val="0"/>
          <c:showPercent val="0"/>
          <c:showBubbleSize val="0"/>
        </c:dLbls>
        <c:gapWidth val="150"/>
        <c:axId val="84402176"/>
        <c:axId val="844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F06C-45DE-9B16-DE4C9E664518}"/>
            </c:ext>
          </c:extLst>
        </c:ser>
        <c:dLbls>
          <c:showLegendKey val="0"/>
          <c:showVal val="0"/>
          <c:showCatName val="0"/>
          <c:showSerName val="0"/>
          <c:showPercent val="0"/>
          <c:showBubbleSize val="0"/>
        </c:dLbls>
        <c:marker val="1"/>
        <c:smooth val="0"/>
        <c:axId val="84402176"/>
        <c:axId val="84404096"/>
      </c:lineChart>
      <c:dateAx>
        <c:axId val="84402176"/>
        <c:scaling>
          <c:orientation val="minMax"/>
        </c:scaling>
        <c:delete val="1"/>
        <c:axPos val="b"/>
        <c:numFmt formatCode="ge" sourceLinked="1"/>
        <c:majorTickMark val="none"/>
        <c:minorTickMark val="none"/>
        <c:tickLblPos val="none"/>
        <c:crossAx val="84404096"/>
        <c:crosses val="autoZero"/>
        <c:auto val="1"/>
        <c:lblOffset val="100"/>
        <c:baseTimeUnit val="years"/>
      </c:dateAx>
      <c:valAx>
        <c:axId val="8440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0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77.5</c:v>
                </c:pt>
                <c:pt idx="1">
                  <c:v>75.400000000000006</c:v>
                </c:pt>
                <c:pt idx="2">
                  <c:v>77.599999999999994</c:v>
                </c:pt>
                <c:pt idx="3">
                  <c:v>79.400000000000006</c:v>
                </c:pt>
                <c:pt idx="4">
                  <c:v>81.400000000000006</c:v>
                </c:pt>
              </c:numCache>
            </c:numRef>
          </c:val>
          <c:extLst>
            <c:ext xmlns:c16="http://schemas.microsoft.com/office/drawing/2014/chart" uri="{C3380CC4-5D6E-409C-BE32-E72D297353CC}">
              <c16:uniqueId val="{00000000-5A59-4DBC-81BA-19535F9ED62B}"/>
            </c:ext>
          </c:extLst>
        </c:ser>
        <c:dLbls>
          <c:showLegendKey val="0"/>
          <c:showVal val="0"/>
          <c:showCatName val="0"/>
          <c:showSerName val="0"/>
          <c:showPercent val="0"/>
          <c:showBubbleSize val="0"/>
        </c:dLbls>
        <c:gapWidth val="150"/>
        <c:axId val="84526592"/>
        <c:axId val="845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5A59-4DBC-81BA-19535F9ED62B}"/>
            </c:ext>
          </c:extLst>
        </c:ser>
        <c:dLbls>
          <c:showLegendKey val="0"/>
          <c:showVal val="0"/>
          <c:showCatName val="0"/>
          <c:showSerName val="0"/>
          <c:showPercent val="0"/>
          <c:showBubbleSize val="0"/>
        </c:dLbls>
        <c:marker val="1"/>
        <c:smooth val="0"/>
        <c:axId val="84526592"/>
        <c:axId val="84528512"/>
      </c:lineChart>
      <c:dateAx>
        <c:axId val="84526592"/>
        <c:scaling>
          <c:orientation val="minMax"/>
        </c:scaling>
        <c:delete val="1"/>
        <c:axPos val="b"/>
        <c:numFmt formatCode="ge" sourceLinked="1"/>
        <c:majorTickMark val="none"/>
        <c:minorTickMark val="none"/>
        <c:tickLblPos val="none"/>
        <c:crossAx val="84528512"/>
        <c:crosses val="autoZero"/>
        <c:auto val="1"/>
        <c:lblOffset val="100"/>
        <c:baseTimeUnit val="years"/>
      </c:dateAx>
      <c:valAx>
        <c:axId val="845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5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29427671</c:v>
                </c:pt>
                <c:pt idx="1">
                  <c:v>28934525</c:v>
                </c:pt>
                <c:pt idx="2">
                  <c:v>28952879</c:v>
                </c:pt>
                <c:pt idx="3">
                  <c:v>29048422</c:v>
                </c:pt>
                <c:pt idx="4">
                  <c:v>29250879</c:v>
                </c:pt>
              </c:numCache>
            </c:numRef>
          </c:val>
          <c:extLst>
            <c:ext xmlns:c16="http://schemas.microsoft.com/office/drawing/2014/chart" uri="{C3380CC4-5D6E-409C-BE32-E72D297353CC}">
              <c16:uniqueId val="{00000000-3588-4596-A06B-769A814D4D3A}"/>
            </c:ext>
          </c:extLst>
        </c:ser>
        <c:dLbls>
          <c:showLegendKey val="0"/>
          <c:showVal val="0"/>
          <c:showCatName val="0"/>
          <c:showSerName val="0"/>
          <c:showPercent val="0"/>
          <c:showBubbleSize val="0"/>
        </c:dLbls>
        <c:gapWidth val="150"/>
        <c:axId val="84558976"/>
        <c:axId val="845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3588-4596-A06B-769A814D4D3A}"/>
            </c:ext>
          </c:extLst>
        </c:ser>
        <c:dLbls>
          <c:showLegendKey val="0"/>
          <c:showVal val="0"/>
          <c:showCatName val="0"/>
          <c:showSerName val="0"/>
          <c:showPercent val="0"/>
          <c:showBubbleSize val="0"/>
        </c:dLbls>
        <c:marker val="1"/>
        <c:smooth val="0"/>
        <c:axId val="84558976"/>
        <c:axId val="84560896"/>
      </c:lineChart>
      <c:dateAx>
        <c:axId val="84558976"/>
        <c:scaling>
          <c:orientation val="minMax"/>
        </c:scaling>
        <c:delete val="1"/>
        <c:axPos val="b"/>
        <c:numFmt formatCode="ge" sourceLinked="1"/>
        <c:majorTickMark val="none"/>
        <c:minorTickMark val="none"/>
        <c:tickLblPos val="none"/>
        <c:crossAx val="84560896"/>
        <c:crosses val="autoZero"/>
        <c:auto val="1"/>
        <c:lblOffset val="100"/>
        <c:baseTimeUnit val="years"/>
      </c:dateAx>
      <c:valAx>
        <c:axId val="8456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55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19.899999999999999</c:v>
                </c:pt>
                <c:pt idx="1">
                  <c:v>19.899999999999999</c:v>
                </c:pt>
                <c:pt idx="2">
                  <c:v>22.1</c:v>
                </c:pt>
                <c:pt idx="3">
                  <c:v>20.100000000000001</c:v>
                </c:pt>
                <c:pt idx="4">
                  <c:v>19.600000000000001</c:v>
                </c:pt>
              </c:numCache>
            </c:numRef>
          </c:val>
          <c:extLst>
            <c:ext xmlns:c16="http://schemas.microsoft.com/office/drawing/2014/chart" uri="{C3380CC4-5D6E-409C-BE32-E72D297353CC}">
              <c16:uniqueId val="{00000000-5913-4DA7-971F-6E938876281D}"/>
            </c:ext>
          </c:extLst>
        </c:ser>
        <c:dLbls>
          <c:showLegendKey val="0"/>
          <c:showVal val="0"/>
          <c:showCatName val="0"/>
          <c:showSerName val="0"/>
          <c:showPercent val="0"/>
          <c:showBubbleSize val="0"/>
        </c:dLbls>
        <c:gapWidth val="150"/>
        <c:axId val="84593280"/>
        <c:axId val="859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5913-4DA7-971F-6E938876281D}"/>
            </c:ext>
          </c:extLst>
        </c:ser>
        <c:dLbls>
          <c:showLegendKey val="0"/>
          <c:showVal val="0"/>
          <c:showCatName val="0"/>
          <c:showSerName val="0"/>
          <c:showPercent val="0"/>
          <c:showBubbleSize val="0"/>
        </c:dLbls>
        <c:marker val="1"/>
        <c:smooth val="0"/>
        <c:axId val="84593280"/>
        <c:axId val="85930752"/>
      </c:lineChart>
      <c:dateAx>
        <c:axId val="84593280"/>
        <c:scaling>
          <c:orientation val="minMax"/>
        </c:scaling>
        <c:delete val="1"/>
        <c:axPos val="b"/>
        <c:numFmt formatCode="ge" sourceLinked="1"/>
        <c:majorTickMark val="none"/>
        <c:minorTickMark val="none"/>
        <c:tickLblPos val="none"/>
        <c:crossAx val="85930752"/>
        <c:crosses val="autoZero"/>
        <c:auto val="1"/>
        <c:lblOffset val="100"/>
        <c:baseTimeUnit val="years"/>
      </c:dateAx>
      <c:valAx>
        <c:axId val="8593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5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70.2</c:v>
                </c:pt>
                <c:pt idx="1">
                  <c:v>71.5</c:v>
                </c:pt>
                <c:pt idx="2">
                  <c:v>70.099999999999994</c:v>
                </c:pt>
                <c:pt idx="3">
                  <c:v>72.8</c:v>
                </c:pt>
                <c:pt idx="4">
                  <c:v>68.5</c:v>
                </c:pt>
              </c:numCache>
            </c:numRef>
          </c:val>
          <c:extLst>
            <c:ext xmlns:c16="http://schemas.microsoft.com/office/drawing/2014/chart" uri="{C3380CC4-5D6E-409C-BE32-E72D297353CC}">
              <c16:uniqueId val="{00000000-965A-4FD4-9573-6B1D2E708ECF}"/>
            </c:ext>
          </c:extLst>
        </c:ser>
        <c:dLbls>
          <c:showLegendKey val="0"/>
          <c:showVal val="0"/>
          <c:showCatName val="0"/>
          <c:showSerName val="0"/>
          <c:showPercent val="0"/>
          <c:showBubbleSize val="0"/>
        </c:dLbls>
        <c:gapWidth val="150"/>
        <c:axId val="85964672"/>
        <c:axId val="859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965A-4FD4-9573-6B1D2E708ECF}"/>
            </c:ext>
          </c:extLst>
        </c:ser>
        <c:dLbls>
          <c:showLegendKey val="0"/>
          <c:showVal val="0"/>
          <c:showCatName val="0"/>
          <c:showSerName val="0"/>
          <c:showPercent val="0"/>
          <c:showBubbleSize val="0"/>
        </c:dLbls>
        <c:marker val="1"/>
        <c:smooth val="0"/>
        <c:axId val="85964672"/>
        <c:axId val="85966848"/>
      </c:lineChart>
      <c:dateAx>
        <c:axId val="85964672"/>
        <c:scaling>
          <c:orientation val="minMax"/>
        </c:scaling>
        <c:delete val="1"/>
        <c:axPos val="b"/>
        <c:numFmt formatCode="ge" sourceLinked="1"/>
        <c:majorTickMark val="none"/>
        <c:minorTickMark val="none"/>
        <c:tickLblPos val="none"/>
        <c:crossAx val="85966848"/>
        <c:crosses val="autoZero"/>
        <c:auto val="1"/>
        <c:lblOffset val="100"/>
        <c:baseTimeUnit val="years"/>
      </c:dateAx>
      <c:valAx>
        <c:axId val="859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96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11283</c:v>
                </c:pt>
                <c:pt idx="1">
                  <c:v>11976</c:v>
                </c:pt>
                <c:pt idx="2">
                  <c:v>13518</c:v>
                </c:pt>
                <c:pt idx="3">
                  <c:v>12811</c:v>
                </c:pt>
                <c:pt idx="4">
                  <c:v>13051</c:v>
                </c:pt>
              </c:numCache>
            </c:numRef>
          </c:val>
          <c:extLst>
            <c:ext xmlns:c16="http://schemas.microsoft.com/office/drawing/2014/chart" uri="{C3380CC4-5D6E-409C-BE32-E72D297353CC}">
              <c16:uniqueId val="{00000000-C9AF-443E-9D3C-A29BE0757F8C}"/>
            </c:ext>
          </c:extLst>
        </c:ser>
        <c:dLbls>
          <c:showLegendKey val="0"/>
          <c:showVal val="0"/>
          <c:showCatName val="0"/>
          <c:showSerName val="0"/>
          <c:showPercent val="0"/>
          <c:showBubbleSize val="0"/>
        </c:dLbls>
        <c:gapWidth val="150"/>
        <c:axId val="86005248"/>
        <c:axId val="860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C9AF-443E-9D3C-A29BE0757F8C}"/>
            </c:ext>
          </c:extLst>
        </c:ser>
        <c:dLbls>
          <c:showLegendKey val="0"/>
          <c:showVal val="0"/>
          <c:showCatName val="0"/>
          <c:showSerName val="0"/>
          <c:showPercent val="0"/>
          <c:showBubbleSize val="0"/>
        </c:dLbls>
        <c:marker val="1"/>
        <c:smooth val="0"/>
        <c:axId val="86005248"/>
        <c:axId val="86007168"/>
      </c:lineChart>
      <c:dateAx>
        <c:axId val="86005248"/>
        <c:scaling>
          <c:orientation val="minMax"/>
        </c:scaling>
        <c:delete val="1"/>
        <c:axPos val="b"/>
        <c:numFmt formatCode="ge" sourceLinked="1"/>
        <c:majorTickMark val="none"/>
        <c:minorTickMark val="none"/>
        <c:tickLblPos val="none"/>
        <c:crossAx val="86007168"/>
        <c:crosses val="autoZero"/>
        <c:auto val="1"/>
        <c:lblOffset val="100"/>
        <c:baseTimeUnit val="years"/>
      </c:dateAx>
      <c:valAx>
        <c:axId val="8600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0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44162</c:v>
                </c:pt>
                <c:pt idx="1">
                  <c:v>44141</c:v>
                </c:pt>
                <c:pt idx="2">
                  <c:v>44928</c:v>
                </c:pt>
                <c:pt idx="3">
                  <c:v>44580</c:v>
                </c:pt>
                <c:pt idx="4">
                  <c:v>45658</c:v>
                </c:pt>
              </c:numCache>
            </c:numRef>
          </c:val>
          <c:extLst>
            <c:ext xmlns:c16="http://schemas.microsoft.com/office/drawing/2014/chart" uri="{C3380CC4-5D6E-409C-BE32-E72D297353CC}">
              <c16:uniqueId val="{00000000-9805-43D0-815E-2E650C0E78E8}"/>
            </c:ext>
          </c:extLst>
        </c:ser>
        <c:dLbls>
          <c:showLegendKey val="0"/>
          <c:showVal val="0"/>
          <c:showCatName val="0"/>
          <c:showSerName val="0"/>
          <c:showPercent val="0"/>
          <c:showBubbleSize val="0"/>
        </c:dLbls>
        <c:gapWidth val="150"/>
        <c:axId val="86054016"/>
        <c:axId val="860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9805-43D0-815E-2E650C0E78E8}"/>
            </c:ext>
          </c:extLst>
        </c:ser>
        <c:dLbls>
          <c:showLegendKey val="0"/>
          <c:showVal val="0"/>
          <c:showCatName val="0"/>
          <c:showSerName val="0"/>
          <c:showPercent val="0"/>
          <c:showBubbleSize val="0"/>
        </c:dLbls>
        <c:marker val="1"/>
        <c:smooth val="0"/>
        <c:axId val="86054016"/>
        <c:axId val="86055936"/>
      </c:lineChart>
      <c:dateAx>
        <c:axId val="86054016"/>
        <c:scaling>
          <c:orientation val="minMax"/>
        </c:scaling>
        <c:delete val="1"/>
        <c:axPos val="b"/>
        <c:numFmt formatCode="ge" sourceLinked="1"/>
        <c:majorTickMark val="none"/>
        <c:minorTickMark val="none"/>
        <c:tickLblPos val="none"/>
        <c:crossAx val="86055936"/>
        <c:crosses val="autoZero"/>
        <c:auto val="1"/>
        <c:lblOffset val="100"/>
        <c:baseTimeUnit val="years"/>
      </c:dateAx>
      <c:valAx>
        <c:axId val="8605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05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三重県伊勢市　市立伊勢総合病院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270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322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127791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21008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227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46</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273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98.3</v>
      </c>
      <c r="Q33" s="119"/>
      <c r="R33" s="119"/>
      <c r="S33" s="119"/>
      <c r="T33" s="119"/>
      <c r="U33" s="119"/>
      <c r="V33" s="119"/>
      <c r="W33" s="119"/>
      <c r="X33" s="119"/>
      <c r="Y33" s="119"/>
      <c r="Z33" s="119"/>
      <c r="AA33" s="119"/>
      <c r="AB33" s="119"/>
      <c r="AC33" s="119"/>
      <c r="AD33" s="120"/>
      <c r="AE33" s="118">
        <f>データ!AI7</f>
        <v>102.5</v>
      </c>
      <c r="AF33" s="119"/>
      <c r="AG33" s="119"/>
      <c r="AH33" s="119"/>
      <c r="AI33" s="119"/>
      <c r="AJ33" s="119"/>
      <c r="AK33" s="119"/>
      <c r="AL33" s="119"/>
      <c r="AM33" s="119"/>
      <c r="AN33" s="119"/>
      <c r="AO33" s="119"/>
      <c r="AP33" s="119"/>
      <c r="AQ33" s="119"/>
      <c r="AR33" s="119"/>
      <c r="AS33" s="120"/>
      <c r="AT33" s="118">
        <f>データ!AJ7</f>
        <v>103.4</v>
      </c>
      <c r="AU33" s="119"/>
      <c r="AV33" s="119"/>
      <c r="AW33" s="119"/>
      <c r="AX33" s="119"/>
      <c r="AY33" s="119"/>
      <c r="AZ33" s="119"/>
      <c r="BA33" s="119"/>
      <c r="BB33" s="119"/>
      <c r="BC33" s="119"/>
      <c r="BD33" s="119"/>
      <c r="BE33" s="119"/>
      <c r="BF33" s="119"/>
      <c r="BG33" s="119"/>
      <c r="BH33" s="120"/>
      <c r="BI33" s="118">
        <f>データ!AK7</f>
        <v>100.8</v>
      </c>
      <c r="BJ33" s="119"/>
      <c r="BK33" s="119"/>
      <c r="BL33" s="119"/>
      <c r="BM33" s="119"/>
      <c r="BN33" s="119"/>
      <c r="BO33" s="119"/>
      <c r="BP33" s="119"/>
      <c r="BQ33" s="119"/>
      <c r="BR33" s="119"/>
      <c r="BS33" s="119"/>
      <c r="BT33" s="119"/>
      <c r="BU33" s="119"/>
      <c r="BV33" s="119"/>
      <c r="BW33" s="120"/>
      <c r="BX33" s="118">
        <f>データ!AL7</f>
        <v>95.7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88.6</v>
      </c>
      <c r="DE33" s="119"/>
      <c r="DF33" s="119"/>
      <c r="DG33" s="119"/>
      <c r="DH33" s="119"/>
      <c r="DI33" s="119"/>
      <c r="DJ33" s="119"/>
      <c r="DK33" s="119"/>
      <c r="DL33" s="119"/>
      <c r="DM33" s="119"/>
      <c r="DN33" s="119"/>
      <c r="DO33" s="119"/>
      <c r="DP33" s="119"/>
      <c r="DQ33" s="119"/>
      <c r="DR33" s="120"/>
      <c r="DS33" s="118">
        <f>データ!AT7</f>
        <v>86.9</v>
      </c>
      <c r="DT33" s="119"/>
      <c r="DU33" s="119"/>
      <c r="DV33" s="119"/>
      <c r="DW33" s="119"/>
      <c r="DX33" s="119"/>
      <c r="DY33" s="119"/>
      <c r="DZ33" s="119"/>
      <c r="EA33" s="119"/>
      <c r="EB33" s="119"/>
      <c r="EC33" s="119"/>
      <c r="ED33" s="119"/>
      <c r="EE33" s="119"/>
      <c r="EF33" s="119"/>
      <c r="EG33" s="120"/>
      <c r="EH33" s="118">
        <f>データ!AU7</f>
        <v>87.6</v>
      </c>
      <c r="EI33" s="119"/>
      <c r="EJ33" s="119"/>
      <c r="EK33" s="119"/>
      <c r="EL33" s="119"/>
      <c r="EM33" s="119"/>
      <c r="EN33" s="119"/>
      <c r="EO33" s="119"/>
      <c r="EP33" s="119"/>
      <c r="EQ33" s="119"/>
      <c r="ER33" s="119"/>
      <c r="ES33" s="119"/>
      <c r="ET33" s="119"/>
      <c r="EU33" s="119"/>
      <c r="EV33" s="120"/>
      <c r="EW33" s="118">
        <f>データ!AV7</f>
        <v>86.4</v>
      </c>
      <c r="EX33" s="119"/>
      <c r="EY33" s="119"/>
      <c r="EZ33" s="119"/>
      <c r="FA33" s="119"/>
      <c r="FB33" s="119"/>
      <c r="FC33" s="119"/>
      <c r="FD33" s="119"/>
      <c r="FE33" s="119"/>
      <c r="FF33" s="119"/>
      <c r="FG33" s="119"/>
      <c r="FH33" s="119"/>
      <c r="FI33" s="119"/>
      <c r="FJ33" s="119"/>
      <c r="FK33" s="120"/>
      <c r="FL33" s="118">
        <f>データ!AW7</f>
        <v>90.3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75.900000000000006</v>
      </c>
      <c r="GS33" s="119"/>
      <c r="GT33" s="119"/>
      <c r="GU33" s="119"/>
      <c r="GV33" s="119"/>
      <c r="GW33" s="119"/>
      <c r="GX33" s="119"/>
      <c r="GY33" s="119"/>
      <c r="GZ33" s="119"/>
      <c r="HA33" s="119"/>
      <c r="HB33" s="119"/>
      <c r="HC33" s="119"/>
      <c r="HD33" s="119"/>
      <c r="HE33" s="119"/>
      <c r="HF33" s="120"/>
      <c r="HG33" s="118">
        <f>データ!BE7</f>
        <v>43.1</v>
      </c>
      <c r="HH33" s="119"/>
      <c r="HI33" s="119"/>
      <c r="HJ33" s="119"/>
      <c r="HK33" s="119"/>
      <c r="HL33" s="119"/>
      <c r="HM33" s="119"/>
      <c r="HN33" s="119"/>
      <c r="HO33" s="119"/>
      <c r="HP33" s="119"/>
      <c r="HQ33" s="119"/>
      <c r="HR33" s="119"/>
      <c r="HS33" s="119"/>
      <c r="HT33" s="119"/>
      <c r="HU33" s="120"/>
      <c r="HV33" s="118">
        <f>データ!BF7</f>
        <v>36.299999999999997</v>
      </c>
      <c r="HW33" s="119"/>
      <c r="HX33" s="119"/>
      <c r="HY33" s="119"/>
      <c r="HZ33" s="119"/>
      <c r="IA33" s="119"/>
      <c r="IB33" s="119"/>
      <c r="IC33" s="119"/>
      <c r="ID33" s="119"/>
      <c r="IE33" s="119"/>
      <c r="IF33" s="119"/>
      <c r="IG33" s="119"/>
      <c r="IH33" s="119"/>
      <c r="II33" s="119"/>
      <c r="IJ33" s="120"/>
      <c r="IK33" s="118">
        <f>データ!BG7</f>
        <v>35.9</v>
      </c>
      <c r="IL33" s="119"/>
      <c r="IM33" s="119"/>
      <c r="IN33" s="119"/>
      <c r="IO33" s="119"/>
      <c r="IP33" s="119"/>
      <c r="IQ33" s="119"/>
      <c r="IR33" s="119"/>
      <c r="IS33" s="119"/>
      <c r="IT33" s="119"/>
      <c r="IU33" s="119"/>
      <c r="IV33" s="119"/>
      <c r="IW33" s="119"/>
      <c r="IX33" s="119"/>
      <c r="IY33" s="120"/>
      <c r="IZ33" s="118">
        <f>データ!BH7</f>
        <v>39.299999999999997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66.3</v>
      </c>
      <c r="KG33" s="119"/>
      <c r="KH33" s="119"/>
      <c r="KI33" s="119"/>
      <c r="KJ33" s="119"/>
      <c r="KK33" s="119"/>
      <c r="KL33" s="119"/>
      <c r="KM33" s="119"/>
      <c r="KN33" s="119"/>
      <c r="KO33" s="119"/>
      <c r="KP33" s="119"/>
      <c r="KQ33" s="119"/>
      <c r="KR33" s="119"/>
      <c r="KS33" s="119"/>
      <c r="KT33" s="120"/>
      <c r="KU33" s="118">
        <f>データ!BP7</f>
        <v>57.8</v>
      </c>
      <c r="KV33" s="119"/>
      <c r="KW33" s="119"/>
      <c r="KX33" s="119"/>
      <c r="KY33" s="119"/>
      <c r="KZ33" s="119"/>
      <c r="LA33" s="119"/>
      <c r="LB33" s="119"/>
      <c r="LC33" s="119"/>
      <c r="LD33" s="119"/>
      <c r="LE33" s="119"/>
      <c r="LF33" s="119"/>
      <c r="LG33" s="119"/>
      <c r="LH33" s="119"/>
      <c r="LI33" s="120"/>
      <c r="LJ33" s="118">
        <f>データ!BQ7</f>
        <v>58.2</v>
      </c>
      <c r="LK33" s="119"/>
      <c r="LL33" s="119"/>
      <c r="LM33" s="119"/>
      <c r="LN33" s="119"/>
      <c r="LO33" s="119"/>
      <c r="LP33" s="119"/>
      <c r="LQ33" s="119"/>
      <c r="LR33" s="119"/>
      <c r="LS33" s="119"/>
      <c r="LT33" s="119"/>
      <c r="LU33" s="119"/>
      <c r="LV33" s="119"/>
      <c r="LW33" s="119"/>
      <c r="LX33" s="120"/>
      <c r="LY33" s="118">
        <f>データ!BR7</f>
        <v>58.8</v>
      </c>
      <c r="LZ33" s="119"/>
      <c r="MA33" s="119"/>
      <c r="MB33" s="119"/>
      <c r="MC33" s="119"/>
      <c r="MD33" s="119"/>
      <c r="ME33" s="119"/>
      <c r="MF33" s="119"/>
      <c r="MG33" s="119"/>
      <c r="MH33" s="119"/>
      <c r="MI33" s="119"/>
      <c r="MJ33" s="119"/>
      <c r="MK33" s="119"/>
      <c r="ML33" s="119"/>
      <c r="MM33" s="120"/>
      <c r="MN33" s="118">
        <f>データ!BS7</f>
        <v>60.8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149</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121" t="s">
        <v>37</v>
      </c>
      <c r="H55" s="121"/>
      <c r="I55" s="121"/>
      <c r="J55" s="121"/>
      <c r="K55" s="121"/>
      <c r="L55" s="121"/>
      <c r="M55" s="121"/>
      <c r="N55" s="121"/>
      <c r="O55" s="121"/>
      <c r="P55" s="123">
        <f>データ!BZ7</f>
        <v>44162</v>
      </c>
      <c r="Q55" s="124"/>
      <c r="R55" s="124"/>
      <c r="S55" s="124"/>
      <c r="T55" s="124"/>
      <c r="U55" s="124"/>
      <c r="V55" s="124"/>
      <c r="W55" s="124"/>
      <c r="X55" s="124"/>
      <c r="Y55" s="124"/>
      <c r="Z55" s="124"/>
      <c r="AA55" s="124"/>
      <c r="AB55" s="124"/>
      <c r="AC55" s="124"/>
      <c r="AD55" s="125"/>
      <c r="AE55" s="123">
        <f>データ!CA7</f>
        <v>44141</v>
      </c>
      <c r="AF55" s="124"/>
      <c r="AG55" s="124"/>
      <c r="AH55" s="124"/>
      <c r="AI55" s="124"/>
      <c r="AJ55" s="124"/>
      <c r="AK55" s="124"/>
      <c r="AL55" s="124"/>
      <c r="AM55" s="124"/>
      <c r="AN55" s="124"/>
      <c r="AO55" s="124"/>
      <c r="AP55" s="124"/>
      <c r="AQ55" s="124"/>
      <c r="AR55" s="124"/>
      <c r="AS55" s="125"/>
      <c r="AT55" s="123">
        <f>データ!CB7</f>
        <v>44928</v>
      </c>
      <c r="AU55" s="124"/>
      <c r="AV55" s="124"/>
      <c r="AW55" s="124"/>
      <c r="AX55" s="124"/>
      <c r="AY55" s="124"/>
      <c r="AZ55" s="124"/>
      <c r="BA55" s="124"/>
      <c r="BB55" s="124"/>
      <c r="BC55" s="124"/>
      <c r="BD55" s="124"/>
      <c r="BE55" s="124"/>
      <c r="BF55" s="124"/>
      <c r="BG55" s="124"/>
      <c r="BH55" s="125"/>
      <c r="BI55" s="123">
        <f>データ!CC7</f>
        <v>44580</v>
      </c>
      <c r="BJ55" s="124"/>
      <c r="BK55" s="124"/>
      <c r="BL55" s="124"/>
      <c r="BM55" s="124"/>
      <c r="BN55" s="124"/>
      <c r="BO55" s="124"/>
      <c r="BP55" s="124"/>
      <c r="BQ55" s="124"/>
      <c r="BR55" s="124"/>
      <c r="BS55" s="124"/>
      <c r="BT55" s="124"/>
      <c r="BU55" s="124"/>
      <c r="BV55" s="124"/>
      <c r="BW55" s="125"/>
      <c r="BX55" s="123">
        <f>データ!CD7</f>
        <v>45658</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11283</v>
      </c>
      <c r="DE55" s="124"/>
      <c r="DF55" s="124"/>
      <c r="DG55" s="124"/>
      <c r="DH55" s="124"/>
      <c r="DI55" s="124"/>
      <c r="DJ55" s="124"/>
      <c r="DK55" s="124"/>
      <c r="DL55" s="124"/>
      <c r="DM55" s="124"/>
      <c r="DN55" s="124"/>
      <c r="DO55" s="124"/>
      <c r="DP55" s="124"/>
      <c r="DQ55" s="124"/>
      <c r="DR55" s="125"/>
      <c r="DS55" s="123">
        <f>データ!CL7</f>
        <v>11976</v>
      </c>
      <c r="DT55" s="124"/>
      <c r="DU55" s="124"/>
      <c r="DV55" s="124"/>
      <c r="DW55" s="124"/>
      <c r="DX55" s="124"/>
      <c r="DY55" s="124"/>
      <c r="DZ55" s="124"/>
      <c r="EA55" s="124"/>
      <c r="EB55" s="124"/>
      <c r="EC55" s="124"/>
      <c r="ED55" s="124"/>
      <c r="EE55" s="124"/>
      <c r="EF55" s="124"/>
      <c r="EG55" s="125"/>
      <c r="EH55" s="123">
        <f>データ!CM7</f>
        <v>13518</v>
      </c>
      <c r="EI55" s="124"/>
      <c r="EJ55" s="124"/>
      <c r="EK55" s="124"/>
      <c r="EL55" s="124"/>
      <c r="EM55" s="124"/>
      <c r="EN55" s="124"/>
      <c r="EO55" s="124"/>
      <c r="EP55" s="124"/>
      <c r="EQ55" s="124"/>
      <c r="ER55" s="124"/>
      <c r="ES55" s="124"/>
      <c r="ET55" s="124"/>
      <c r="EU55" s="124"/>
      <c r="EV55" s="125"/>
      <c r="EW55" s="123">
        <f>データ!CN7</f>
        <v>12811</v>
      </c>
      <c r="EX55" s="124"/>
      <c r="EY55" s="124"/>
      <c r="EZ55" s="124"/>
      <c r="FA55" s="124"/>
      <c r="FB55" s="124"/>
      <c r="FC55" s="124"/>
      <c r="FD55" s="124"/>
      <c r="FE55" s="124"/>
      <c r="FF55" s="124"/>
      <c r="FG55" s="124"/>
      <c r="FH55" s="124"/>
      <c r="FI55" s="124"/>
      <c r="FJ55" s="124"/>
      <c r="FK55" s="125"/>
      <c r="FL55" s="123">
        <f>データ!CO7</f>
        <v>13051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70.2</v>
      </c>
      <c r="GS55" s="119"/>
      <c r="GT55" s="119"/>
      <c r="GU55" s="119"/>
      <c r="GV55" s="119"/>
      <c r="GW55" s="119"/>
      <c r="GX55" s="119"/>
      <c r="GY55" s="119"/>
      <c r="GZ55" s="119"/>
      <c r="HA55" s="119"/>
      <c r="HB55" s="119"/>
      <c r="HC55" s="119"/>
      <c r="HD55" s="119"/>
      <c r="HE55" s="119"/>
      <c r="HF55" s="120"/>
      <c r="HG55" s="118">
        <f>データ!CW7</f>
        <v>71.5</v>
      </c>
      <c r="HH55" s="119"/>
      <c r="HI55" s="119"/>
      <c r="HJ55" s="119"/>
      <c r="HK55" s="119"/>
      <c r="HL55" s="119"/>
      <c r="HM55" s="119"/>
      <c r="HN55" s="119"/>
      <c r="HO55" s="119"/>
      <c r="HP55" s="119"/>
      <c r="HQ55" s="119"/>
      <c r="HR55" s="119"/>
      <c r="HS55" s="119"/>
      <c r="HT55" s="119"/>
      <c r="HU55" s="120"/>
      <c r="HV55" s="118">
        <f>データ!CX7</f>
        <v>70.099999999999994</v>
      </c>
      <c r="HW55" s="119"/>
      <c r="HX55" s="119"/>
      <c r="HY55" s="119"/>
      <c r="HZ55" s="119"/>
      <c r="IA55" s="119"/>
      <c r="IB55" s="119"/>
      <c r="IC55" s="119"/>
      <c r="ID55" s="119"/>
      <c r="IE55" s="119"/>
      <c r="IF55" s="119"/>
      <c r="IG55" s="119"/>
      <c r="IH55" s="119"/>
      <c r="II55" s="119"/>
      <c r="IJ55" s="120"/>
      <c r="IK55" s="118">
        <f>データ!CY7</f>
        <v>72.8</v>
      </c>
      <c r="IL55" s="119"/>
      <c r="IM55" s="119"/>
      <c r="IN55" s="119"/>
      <c r="IO55" s="119"/>
      <c r="IP55" s="119"/>
      <c r="IQ55" s="119"/>
      <c r="IR55" s="119"/>
      <c r="IS55" s="119"/>
      <c r="IT55" s="119"/>
      <c r="IU55" s="119"/>
      <c r="IV55" s="119"/>
      <c r="IW55" s="119"/>
      <c r="IX55" s="119"/>
      <c r="IY55" s="120"/>
      <c r="IZ55" s="118">
        <f>データ!CZ7</f>
        <v>68.5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19.899999999999999</v>
      </c>
      <c r="KG55" s="119"/>
      <c r="KH55" s="119"/>
      <c r="KI55" s="119"/>
      <c r="KJ55" s="119"/>
      <c r="KK55" s="119"/>
      <c r="KL55" s="119"/>
      <c r="KM55" s="119"/>
      <c r="KN55" s="119"/>
      <c r="KO55" s="119"/>
      <c r="KP55" s="119"/>
      <c r="KQ55" s="119"/>
      <c r="KR55" s="119"/>
      <c r="KS55" s="119"/>
      <c r="KT55" s="120"/>
      <c r="KU55" s="118">
        <f>データ!DH7</f>
        <v>19.899999999999999</v>
      </c>
      <c r="KV55" s="119"/>
      <c r="KW55" s="119"/>
      <c r="KX55" s="119"/>
      <c r="KY55" s="119"/>
      <c r="KZ55" s="119"/>
      <c r="LA55" s="119"/>
      <c r="LB55" s="119"/>
      <c r="LC55" s="119"/>
      <c r="LD55" s="119"/>
      <c r="LE55" s="119"/>
      <c r="LF55" s="119"/>
      <c r="LG55" s="119"/>
      <c r="LH55" s="119"/>
      <c r="LI55" s="120"/>
      <c r="LJ55" s="118">
        <f>データ!DI7</f>
        <v>22.1</v>
      </c>
      <c r="LK55" s="119"/>
      <c r="LL55" s="119"/>
      <c r="LM55" s="119"/>
      <c r="LN55" s="119"/>
      <c r="LO55" s="119"/>
      <c r="LP55" s="119"/>
      <c r="LQ55" s="119"/>
      <c r="LR55" s="119"/>
      <c r="LS55" s="119"/>
      <c r="LT55" s="119"/>
      <c r="LU55" s="119"/>
      <c r="LV55" s="119"/>
      <c r="LW55" s="119"/>
      <c r="LX55" s="120"/>
      <c r="LY55" s="118">
        <f>データ!DJ7</f>
        <v>20.100000000000001</v>
      </c>
      <c r="LZ55" s="119"/>
      <c r="MA55" s="119"/>
      <c r="MB55" s="119"/>
      <c r="MC55" s="119"/>
      <c r="MD55" s="119"/>
      <c r="ME55" s="119"/>
      <c r="MF55" s="119"/>
      <c r="MG55" s="119"/>
      <c r="MH55" s="119"/>
      <c r="MI55" s="119"/>
      <c r="MJ55" s="119"/>
      <c r="MK55" s="119"/>
      <c r="ML55" s="119"/>
      <c r="MM55" s="120"/>
      <c r="MN55" s="118">
        <f>データ!DK7</f>
        <v>19.600000000000001</v>
      </c>
      <c r="MO55" s="119"/>
      <c r="MP55" s="119"/>
      <c r="MQ55" s="119"/>
      <c r="MR55" s="119"/>
      <c r="MS55" s="119"/>
      <c r="MT55" s="119"/>
      <c r="MU55" s="119"/>
      <c r="MV55" s="119"/>
      <c r="MW55" s="119"/>
      <c r="MX55" s="119"/>
      <c r="MY55" s="119"/>
      <c r="MZ55" s="119"/>
      <c r="NA55" s="119"/>
      <c r="NB55" s="120"/>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121" t="s">
        <v>38</v>
      </c>
      <c r="H56" s="121"/>
      <c r="I56" s="121"/>
      <c r="J56" s="121"/>
      <c r="K56" s="121"/>
      <c r="L56" s="121"/>
      <c r="M56" s="121"/>
      <c r="N56" s="121"/>
      <c r="O56" s="121"/>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150</v>
      </c>
      <c r="NK68" s="142"/>
      <c r="NL68" s="142"/>
      <c r="NM68" s="142"/>
      <c r="NN68" s="142"/>
      <c r="NO68" s="142"/>
      <c r="NP68" s="142"/>
      <c r="NQ68" s="142"/>
      <c r="NR68" s="142"/>
      <c r="NS68" s="142"/>
      <c r="NT68" s="142"/>
      <c r="NU68" s="142"/>
      <c r="NV68" s="142"/>
      <c r="NW68" s="142"/>
      <c r="NX68" s="14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77.400000000000006</v>
      </c>
      <c r="V79" s="132"/>
      <c r="W79" s="132"/>
      <c r="X79" s="132"/>
      <c r="Y79" s="132"/>
      <c r="Z79" s="132"/>
      <c r="AA79" s="132"/>
      <c r="AB79" s="132"/>
      <c r="AC79" s="132"/>
      <c r="AD79" s="132"/>
      <c r="AE79" s="132"/>
      <c r="AF79" s="132"/>
      <c r="AG79" s="132"/>
      <c r="AH79" s="132"/>
      <c r="AI79" s="132"/>
      <c r="AJ79" s="132"/>
      <c r="AK79" s="132"/>
      <c r="AL79" s="132"/>
      <c r="AM79" s="132"/>
      <c r="AN79" s="132">
        <f>データ!DS7</f>
        <v>77.400000000000006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79.099999999999994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80.7</v>
      </c>
      <c r="CA79" s="132"/>
      <c r="CB79" s="132"/>
      <c r="CC79" s="132"/>
      <c r="CD79" s="132"/>
      <c r="CE79" s="132"/>
      <c r="CF79" s="132"/>
      <c r="CG79" s="132"/>
      <c r="CH79" s="132"/>
      <c r="CI79" s="132"/>
      <c r="CJ79" s="132"/>
      <c r="CK79" s="132"/>
      <c r="CL79" s="132"/>
      <c r="CM79" s="132"/>
      <c r="CN79" s="132"/>
      <c r="CO79" s="132"/>
      <c r="CP79" s="132"/>
      <c r="CQ79" s="132"/>
      <c r="CR79" s="132"/>
      <c r="CS79" s="132">
        <f>データ!DV7</f>
        <v>82.3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77.5</v>
      </c>
      <c r="EP79" s="132"/>
      <c r="EQ79" s="132"/>
      <c r="ER79" s="132"/>
      <c r="ES79" s="132"/>
      <c r="ET79" s="132"/>
      <c r="EU79" s="132"/>
      <c r="EV79" s="132"/>
      <c r="EW79" s="132"/>
      <c r="EX79" s="132"/>
      <c r="EY79" s="132"/>
      <c r="EZ79" s="132"/>
      <c r="FA79" s="132"/>
      <c r="FB79" s="132"/>
      <c r="FC79" s="132"/>
      <c r="FD79" s="132"/>
      <c r="FE79" s="132"/>
      <c r="FF79" s="132"/>
      <c r="FG79" s="132"/>
      <c r="FH79" s="132">
        <f>データ!ED7</f>
        <v>75.400000000000006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77.599999999999994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79.400000000000006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81.400000000000006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29427671</v>
      </c>
      <c r="JK79" s="127"/>
      <c r="JL79" s="127"/>
      <c r="JM79" s="127"/>
      <c r="JN79" s="127"/>
      <c r="JO79" s="127"/>
      <c r="JP79" s="127"/>
      <c r="JQ79" s="127"/>
      <c r="JR79" s="127"/>
      <c r="JS79" s="127"/>
      <c r="JT79" s="127"/>
      <c r="JU79" s="127"/>
      <c r="JV79" s="127"/>
      <c r="JW79" s="127"/>
      <c r="JX79" s="127"/>
      <c r="JY79" s="127"/>
      <c r="JZ79" s="127"/>
      <c r="KA79" s="127"/>
      <c r="KB79" s="127"/>
      <c r="KC79" s="127">
        <f>データ!EO7</f>
        <v>28934525</v>
      </c>
      <c r="KD79" s="127"/>
      <c r="KE79" s="127"/>
      <c r="KF79" s="127"/>
      <c r="KG79" s="127"/>
      <c r="KH79" s="127"/>
      <c r="KI79" s="127"/>
      <c r="KJ79" s="127"/>
      <c r="KK79" s="127"/>
      <c r="KL79" s="127"/>
      <c r="KM79" s="127"/>
      <c r="KN79" s="127"/>
      <c r="KO79" s="127"/>
      <c r="KP79" s="127"/>
      <c r="KQ79" s="127"/>
      <c r="KR79" s="127"/>
      <c r="KS79" s="127"/>
      <c r="KT79" s="127"/>
      <c r="KU79" s="127"/>
      <c r="KV79" s="127">
        <f>データ!EP7</f>
        <v>28952879</v>
      </c>
      <c r="KW79" s="127"/>
      <c r="KX79" s="127"/>
      <c r="KY79" s="127"/>
      <c r="KZ79" s="127"/>
      <c r="LA79" s="127"/>
      <c r="LB79" s="127"/>
      <c r="LC79" s="127"/>
      <c r="LD79" s="127"/>
      <c r="LE79" s="127"/>
      <c r="LF79" s="127"/>
      <c r="LG79" s="127"/>
      <c r="LH79" s="127"/>
      <c r="LI79" s="127"/>
      <c r="LJ79" s="127"/>
      <c r="LK79" s="127"/>
      <c r="LL79" s="127"/>
      <c r="LM79" s="127"/>
      <c r="LN79" s="127"/>
      <c r="LO79" s="127">
        <f>データ!EQ7</f>
        <v>29048422</v>
      </c>
      <c r="LP79" s="127"/>
      <c r="LQ79" s="127"/>
      <c r="LR79" s="127"/>
      <c r="LS79" s="127"/>
      <c r="LT79" s="127"/>
      <c r="LU79" s="127"/>
      <c r="LV79" s="127"/>
      <c r="LW79" s="127"/>
      <c r="LX79" s="127"/>
      <c r="LY79" s="127"/>
      <c r="LZ79" s="127"/>
      <c r="MA79" s="127"/>
      <c r="MB79" s="127"/>
      <c r="MC79" s="127"/>
      <c r="MD79" s="127"/>
      <c r="ME79" s="127"/>
      <c r="MF79" s="127"/>
      <c r="MG79" s="127"/>
      <c r="MH79" s="127">
        <f>データ!ER7</f>
        <v>29250879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YOMtePWePGIkU8McLVVDaxm9j4htSbQLpCnccO+pFgIowKnAF7d4MGL1FrnyTqbWuEAMRQY3zmTMlf49CMxZw==" saltValue="n+GB/qD9SpHLTGMBqRSeY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120</v>
      </c>
      <c r="CD5" s="61" t="s">
        <v>121</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122</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242039</v>
      </c>
      <c r="D6" s="62">
        <f t="shared" si="2"/>
        <v>46</v>
      </c>
      <c r="E6" s="62">
        <f t="shared" si="2"/>
        <v>6</v>
      </c>
      <c r="F6" s="62">
        <f t="shared" si="2"/>
        <v>0</v>
      </c>
      <c r="G6" s="62">
        <f t="shared" si="2"/>
        <v>1</v>
      </c>
      <c r="H6" s="135" t="str">
        <f>IF(H8&lt;&gt;I8,H8,"")&amp;IF(I8&lt;&gt;J8,I8,"")&amp;"　"&amp;J8</f>
        <v>三重県伊勢市　市立伊勢総合病院</v>
      </c>
      <c r="I6" s="136"/>
      <c r="J6" s="137"/>
      <c r="K6" s="62" t="str">
        <f t="shared" si="2"/>
        <v>条例全部</v>
      </c>
      <c r="L6" s="62" t="str">
        <f t="shared" si="2"/>
        <v>病院事業</v>
      </c>
      <c r="M6" s="62" t="str">
        <f t="shared" si="2"/>
        <v>一般病院</v>
      </c>
      <c r="N6" s="62" t="str">
        <f>N8</f>
        <v>300床以上～400床未満</v>
      </c>
      <c r="O6" s="62" t="str">
        <f>O8</f>
        <v>自治体職員 学術・研究機関出身</v>
      </c>
      <c r="P6" s="62" t="str">
        <f>P8</f>
        <v>直営</v>
      </c>
      <c r="Q6" s="63">
        <f t="shared" ref="Q6:AG6" si="3">Q8</f>
        <v>20</v>
      </c>
      <c r="R6" s="62" t="str">
        <f t="shared" si="3"/>
        <v>対象</v>
      </c>
      <c r="S6" s="62" t="str">
        <f t="shared" si="3"/>
        <v>ド 透 I 訓 ガ</v>
      </c>
      <c r="T6" s="62" t="str">
        <f t="shared" si="3"/>
        <v>救 臨 地 輪</v>
      </c>
      <c r="U6" s="63">
        <f>U8</f>
        <v>127791</v>
      </c>
      <c r="V6" s="63">
        <f>V8</f>
        <v>21008</v>
      </c>
      <c r="W6" s="62" t="str">
        <f>W8</f>
        <v>非該当</v>
      </c>
      <c r="X6" s="62" t="str">
        <f t="shared" si="3"/>
        <v>７：１</v>
      </c>
      <c r="Y6" s="63">
        <f t="shared" si="3"/>
        <v>270</v>
      </c>
      <c r="Z6" s="63">
        <f t="shared" si="3"/>
        <v>52</v>
      </c>
      <c r="AA6" s="63" t="str">
        <f t="shared" si="3"/>
        <v>-</v>
      </c>
      <c r="AB6" s="63" t="str">
        <f t="shared" si="3"/>
        <v>-</v>
      </c>
      <c r="AC6" s="63" t="str">
        <f t="shared" si="3"/>
        <v>-</v>
      </c>
      <c r="AD6" s="63">
        <f t="shared" si="3"/>
        <v>322</v>
      </c>
      <c r="AE6" s="63">
        <f t="shared" si="3"/>
        <v>227</v>
      </c>
      <c r="AF6" s="63">
        <f t="shared" si="3"/>
        <v>46</v>
      </c>
      <c r="AG6" s="63">
        <f t="shared" si="3"/>
        <v>273</v>
      </c>
      <c r="AH6" s="64">
        <f>IF(AH8="-",NA(),AH8)</f>
        <v>98.3</v>
      </c>
      <c r="AI6" s="64">
        <f t="shared" ref="AI6:AQ6" si="4">IF(AI8="-",NA(),AI8)</f>
        <v>102.5</v>
      </c>
      <c r="AJ6" s="64">
        <f t="shared" si="4"/>
        <v>103.4</v>
      </c>
      <c r="AK6" s="64">
        <f t="shared" si="4"/>
        <v>100.8</v>
      </c>
      <c r="AL6" s="64">
        <f t="shared" si="4"/>
        <v>95.7</v>
      </c>
      <c r="AM6" s="64">
        <f t="shared" si="4"/>
        <v>99</v>
      </c>
      <c r="AN6" s="64">
        <f t="shared" si="4"/>
        <v>97.7</v>
      </c>
      <c r="AO6" s="64">
        <f t="shared" si="4"/>
        <v>98</v>
      </c>
      <c r="AP6" s="64">
        <f t="shared" si="4"/>
        <v>97.2</v>
      </c>
      <c r="AQ6" s="64">
        <f t="shared" si="4"/>
        <v>97</v>
      </c>
      <c r="AR6" s="64" t="str">
        <f>IF(AR8="-","【-】","【"&amp;SUBSTITUTE(TEXT(AR8,"#,##0.0"),"-","△")&amp;"】")</f>
        <v>【98.5】</v>
      </c>
      <c r="AS6" s="64">
        <f>IF(AS8="-",NA(),AS8)</f>
        <v>88.6</v>
      </c>
      <c r="AT6" s="64">
        <f t="shared" ref="AT6:BB6" si="5">IF(AT8="-",NA(),AT8)</f>
        <v>86.9</v>
      </c>
      <c r="AU6" s="64">
        <f t="shared" si="5"/>
        <v>87.6</v>
      </c>
      <c r="AV6" s="64">
        <f t="shared" si="5"/>
        <v>86.4</v>
      </c>
      <c r="AW6" s="64">
        <f t="shared" si="5"/>
        <v>90.3</v>
      </c>
      <c r="AX6" s="64">
        <f t="shared" si="5"/>
        <v>92.2</v>
      </c>
      <c r="AY6" s="64">
        <f t="shared" si="5"/>
        <v>90.2</v>
      </c>
      <c r="AZ6" s="64">
        <f t="shared" si="5"/>
        <v>91.1</v>
      </c>
      <c r="BA6" s="64">
        <f t="shared" si="5"/>
        <v>90.1</v>
      </c>
      <c r="BB6" s="64">
        <f t="shared" si="5"/>
        <v>89.6</v>
      </c>
      <c r="BC6" s="64" t="str">
        <f>IF(BC8="-","【-】","【"&amp;SUBSTITUTE(TEXT(BC8,"#,##0.0"),"-","△")&amp;"】")</f>
        <v>【89.7】</v>
      </c>
      <c r="BD6" s="64">
        <f>IF(BD8="-",NA(),BD8)</f>
        <v>75.900000000000006</v>
      </c>
      <c r="BE6" s="64">
        <f t="shared" ref="BE6:BM6" si="6">IF(BE8="-",NA(),BE8)</f>
        <v>43.1</v>
      </c>
      <c r="BF6" s="64">
        <f t="shared" si="6"/>
        <v>36.299999999999997</v>
      </c>
      <c r="BG6" s="64">
        <f t="shared" si="6"/>
        <v>35.9</v>
      </c>
      <c r="BH6" s="64">
        <f t="shared" si="6"/>
        <v>39.299999999999997</v>
      </c>
      <c r="BI6" s="64">
        <f t="shared" si="6"/>
        <v>85.3</v>
      </c>
      <c r="BJ6" s="64">
        <f t="shared" si="6"/>
        <v>80.7</v>
      </c>
      <c r="BK6" s="64">
        <f t="shared" si="6"/>
        <v>73.099999999999994</v>
      </c>
      <c r="BL6" s="64">
        <f t="shared" si="6"/>
        <v>76.3</v>
      </c>
      <c r="BM6" s="64">
        <f t="shared" si="6"/>
        <v>80.7</v>
      </c>
      <c r="BN6" s="64" t="str">
        <f>IF(BN8="-","【-】","【"&amp;SUBSTITUTE(TEXT(BN8,"#,##0.0"),"-","△")&amp;"】")</f>
        <v>【64.7】</v>
      </c>
      <c r="BO6" s="64">
        <f>IF(BO8="-",NA(),BO8)</f>
        <v>66.3</v>
      </c>
      <c r="BP6" s="64">
        <f t="shared" ref="BP6:BX6" si="7">IF(BP8="-",NA(),BP8)</f>
        <v>57.8</v>
      </c>
      <c r="BQ6" s="64">
        <f t="shared" si="7"/>
        <v>58.2</v>
      </c>
      <c r="BR6" s="64">
        <f t="shared" si="7"/>
        <v>58.8</v>
      </c>
      <c r="BS6" s="64">
        <f t="shared" si="7"/>
        <v>60.8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44162</v>
      </c>
      <c r="CA6" s="65">
        <f t="shared" ref="CA6:CI6" si="8">IF(CA8="-",NA(),CA8)</f>
        <v>44141</v>
      </c>
      <c r="CB6" s="65">
        <f t="shared" si="8"/>
        <v>44928</v>
      </c>
      <c r="CC6" s="65">
        <f t="shared" si="8"/>
        <v>44580</v>
      </c>
      <c r="CD6" s="65">
        <f t="shared" si="8"/>
        <v>45658</v>
      </c>
      <c r="CE6" s="65">
        <f t="shared" si="8"/>
        <v>48203</v>
      </c>
      <c r="CF6" s="65">
        <f t="shared" si="8"/>
        <v>48921</v>
      </c>
      <c r="CG6" s="65">
        <f t="shared" si="8"/>
        <v>50413</v>
      </c>
      <c r="CH6" s="65">
        <f t="shared" si="8"/>
        <v>50510</v>
      </c>
      <c r="CI6" s="65">
        <f t="shared" si="8"/>
        <v>50958</v>
      </c>
      <c r="CJ6" s="64" t="str">
        <f>IF(CJ8="-","【-】","【"&amp;SUBSTITUTE(TEXT(CJ8,"#,##0"),"-","△")&amp;"】")</f>
        <v>【50,718】</v>
      </c>
      <c r="CK6" s="65">
        <f>IF(CK8="-",NA(),CK8)</f>
        <v>11283</v>
      </c>
      <c r="CL6" s="65">
        <f t="shared" ref="CL6:CT6" si="9">IF(CL8="-",NA(),CL8)</f>
        <v>11976</v>
      </c>
      <c r="CM6" s="65">
        <f t="shared" si="9"/>
        <v>13518</v>
      </c>
      <c r="CN6" s="65">
        <f t="shared" si="9"/>
        <v>12811</v>
      </c>
      <c r="CO6" s="65">
        <f t="shared" si="9"/>
        <v>13051</v>
      </c>
      <c r="CP6" s="65">
        <f t="shared" si="9"/>
        <v>11941</v>
      </c>
      <c r="CQ6" s="65">
        <f t="shared" si="9"/>
        <v>12272</v>
      </c>
      <c r="CR6" s="65">
        <f t="shared" si="9"/>
        <v>13096</v>
      </c>
      <c r="CS6" s="65">
        <f t="shared" si="9"/>
        <v>13552</v>
      </c>
      <c r="CT6" s="65">
        <f t="shared" si="9"/>
        <v>13792</v>
      </c>
      <c r="CU6" s="64" t="str">
        <f>IF(CU8="-","【-】","【"&amp;SUBSTITUTE(TEXT(CU8,"#,##0"),"-","△")&amp;"】")</f>
        <v>【14,202】</v>
      </c>
      <c r="CV6" s="64">
        <f>IF(CV8="-",NA(),CV8)</f>
        <v>70.2</v>
      </c>
      <c r="CW6" s="64">
        <f t="shared" ref="CW6:DE6" si="10">IF(CW8="-",NA(),CW8)</f>
        <v>71.5</v>
      </c>
      <c r="CX6" s="64">
        <f t="shared" si="10"/>
        <v>70.099999999999994</v>
      </c>
      <c r="CY6" s="64">
        <f t="shared" si="10"/>
        <v>72.8</v>
      </c>
      <c r="CZ6" s="64">
        <f t="shared" si="10"/>
        <v>68.5</v>
      </c>
      <c r="DA6" s="64">
        <f t="shared" si="10"/>
        <v>54</v>
      </c>
      <c r="DB6" s="64">
        <f t="shared" si="10"/>
        <v>55.6</v>
      </c>
      <c r="DC6" s="64">
        <f t="shared" si="10"/>
        <v>54.8</v>
      </c>
      <c r="DD6" s="64">
        <f t="shared" si="10"/>
        <v>55.8</v>
      </c>
      <c r="DE6" s="64">
        <f t="shared" si="10"/>
        <v>56.1</v>
      </c>
      <c r="DF6" s="64" t="str">
        <f>IF(DF8="-","【-】","【"&amp;SUBSTITUTE(TEXT(DF8,"#,##0.0"),"-","△")&amp;"】")</f>
        <v>【55.0】</v>
      </c>
      <c r="DG6" s="64">
        <f>IF(DG8="-",NA(),DG8)</f>
        <v>19.899999999999999</v>
      </c>
      <c r="DH6" s="64">
        <f t="shared" ref="DH6:DP6" si="11">IF(DH8="-",NA(),DH8)</f>
        <v>19.899999999999999</v>
      </c>
      <c r="DI6" s="64">
        <f t="shared" si="11"/>
        <v>22.1</v>
      </c>
      <c r="DJ6" s="64">
        <f t="shared" si="11"/>
        <v>20.100000000000001</v>
      </c>
      <c r="DK6" s="64">
        <f t="shared" si="11"/>
        <v>19.600000000000001</v>
      </c>
      <c r="DL6" s="64">
        <f t="shared" si="11"/>
        <v>23.2</v>
      </c>
      <c r="DM6" s="64">
        <f t="shared" si="11"/>
        <v>23.2</v>
      </c>
      <c r="DN6" s="64">
        <f t="shared" si="11"/>
        <v>23.9</v>
      </c>
      <c r="DO6" s="64">
        <f t="shared" si="11"/>
        <v>23.8</v>
      </c>
      <c r="DP6" s="64">
        <f t="shared" si="11"/>
        <v>23.9</v>
      </c>
      <c r="DQ6" s="64" t="str">
        <f>IF(DQ8="-","【-】","【"&amp;SUBSTITUTE(TEXT(DQ8,"#,##0.0"),"-","△")&amp;"】")</f>
        <v>【24.3】</v>
      </c>
      <c r="DR6" s="64">
        <f>IF(DR8="-",NA(),DR8)</f>
        <v>77.400000000000006</v>
      </c>
      <c r="DS6" s="64">
        <f t="shared" ref="DS6:EA6" si="12">IF(DS8="-",NA(),DS8)</f>
        <v>77.400000000000006</v>
      </c>
      <c r="DT6" s="64">
        <f t="shared" si="12"/>
        <v>79.099999999999994</v>
      </c>
      <c r="DU6" s="64">
        <f t="shared" si="12"/>
        <v>80.7</v>
      </c>
      <c r="DV6" s="64">
        <f t="shared" si="12"/>
        <v>82.3</v>
      </c>
      <c r="DW6" s="64">
        <f t="shared" si="12"/>
        <v>45.8</v>
      </c>
      <c r="DX6" s="64">
        <f t="shared" si="12"/>
        <v>48.9</v>
      </c>
      <c r="DY6" s="64">
        <f t="shared" si="12"/>
        <v>50.3</v>
      </c>
      <c r="DZ6" s="64">
        <f t="shared" si="12"/>
        <v>49.8</v>
      </c>
      <c r="EA6" s="64">
        <f t="shared" si="12"/>
        <v>50.9</v>
      </c>
      <c r="EB6" s="64" t="str">
        <f>IF(EB8="-","【-】","【"&amp;SUBSTITUTE(TEXT(EB8,"#,##0.0"),"-","△")&amp;"】")</f>
        <v>【51.6】</v>
      </c>
      <c r="EC6" s="64">
        <f>IF(EC8="-",NA(),EC8)</f>
        <v>77.5</v>
      </c>
      <c r="ED6" s="64">
        <f t="shared" ref="ED6:EL6" si="13">IF(ED8="-",NA(),ED8)</f>
        <v>75.400000000000006</v>
      </c>
      <c r="EE6" s="64">
        <f t="shared" si="13"/>
        <v>77.599999999999994</v>
      </c>
      <c r="EF6" s="64">
        <f t="shared" si="13"/>
        <v>79.400000000000006</v>
      </c>
      <c r="EG6" s="64">
        <f t="shared" si="13"/>
        <v>81.400000000000006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29427671</v>
      </c>
      <c r="EO6" s="65">
        <f t="shared" ref="EO6:EW6" si="14">IF(EO8="-",NA(),EO8)</f>
        <v>28934525</v>
      </c>
      <c r="EP6" s="65">
        <f t="shared" si="14"/>
        <v>28952879</v>
      </c>
      <c r="EQ6" s="65">
        <f t="shared" si="14"/>
        <v>29048422</v>
      </c>
      <c r="ER6" s="65">
        <f t="shared" si="14"/>
        <v>29250879</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125</v>
      </c>
      <c r="B7" s="62">
        <f t="shared" ref="B7:AG7" si="15">B8</f>
        <v>2017</v>
      </c>
      <c r="C7" s="62">
        <f t="shared" si="15"/>
        <v>242039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 学術・研究機関出身</v>
      </c>
      <c r="P7" s="62" t="str">
        <f>P8</f>
        <v>直営</v>
      </c>
      <c r="Q7" s="63">
        <f t="shared" si="15"/>
        <v>20</v>
      </c>
      <c r="R7" s="62" t="str">
        <f t="shared" si="15"/>
        <v>対象</v>
      </c>
      <c r="S7" s="62" t="str">
        <f t="shared" si="15"/>
        <v>ド 透 I 訓 ガ</v>
      </c>
      <c r="T7" s="62" t="str">
        <f t="shared" si="15"/>
        <v>救 臨 地 輪</v>
      </c>
      <c r="U7" s="63">
        <f>U8</f>
        <v>127791</v>
      </c>
      <c r="V7" s="63">
        <f>V8</f>
        <v>21008</v>
      </c>
      <c r="W7" s="62" t="str">
        <f>W8</f>
        <v>非該当</v>
      </c>
      <c r="X7" s="62" t="str">
        <f t="shared" si="15"/>
        <v>７：１</v>
      </c>
      <c r="Y7" s="63">
        <f t="shared" si="15"/>
        <v>270</v>
      </c>
      <c r="Z7" s="63">
        <f t="shared" si="15"/>
        <v>52</v>
      </c>
      <c r="AA7" s="63" t="str">
        <f t="shared" si="15"/>
        <v>-</v>
      </c>
      <c r="AB7" s="63" t="str">
        <f t="shared" si="15"/>
        <v>-</v>
      </c>
      <c r="AC7" s="63" t="str">
        <f t="shared" si="15"/>
        <v>-</v>
      </c>
      <c r="AD7" s="63">
        <f t="shared" si="15"/>
        <v>322</v>
      </c>
      <c r="AE7" s="63">
        <f t="shared" si="15"/>
        <v>227</v>
      </c>
      <c r="AF7" s="63">
        <f t="shared" si="15"/>
        <v>46</v>
      </c>
      <c r="AG7" s="63">
        <f t="shared" si="15"/>
        <v>273</v>
      </c>
      <c r="AH7" s="64">
        <f>AH8</f>
        <v>98.3</v>
      </c>
      <c r="AI7" s="64">
        <f t="shared" ref="AI7:AQ7" si="16">AI8</f>
        <v>102.5</v>
      </c>
      <c r="AJ7" s="64">
        <f t="shared" si="16"/>
        <v>103.4</v>
      </c>
      <c r="AK7" s="64">
        <f t="shared" si="16"/>
        <v>100.8</v>
      </c>
      <c r="AL7" s="64">
        <f t="shared" si="16"/>
        <v>95.7</v>
      </c>
      <c r="AM7" s="64">
        <f t="shared" si="16"/>
        <v>99</v>
      </c>
      <c r="AN7" s="64">
        <f t="shared" si="16"/>
        <v>97.7</v>
      </c>
      <c r="AO7" s="64">
        <f t="shared" si="16"/>
        <v>98</v>
      </c>
      <c r="AP7" s="64">
        <f t="shared" si="16"/>
        <v>97.2</v>
      </c>
      <c r="AQ7" s="64">
        <f t="shared" si="16"/>
        <v>97</v>
      </c>
      <c r="AR7" s="64"/>
      <c r="AS7" s="64">
        <f>AS8</f>
        <v>88.6</v>
      </c>
      <c r="AT7" s="64">
        <f t="shared" ref="AT7:BB7" si="17">AT8</f>
        <v>86.9</v>
      </c>
      <c r="AU7" s="64">
        <f t="shared" si="17"/>
        <v>87.6</v>
      </c>
      <c r="AV7" s="64">
        <f t="shared" si="17"/>
        <v>86.4</v>
      </c>
      <c r="AW7" s="64">
        <f t="shared" si="17"/>
        <v>90.3</v>
      </c>
      <c r="AX7" s="64">
        <f t="shared" si="17"/>
        <v>92.2</v>
      </c>
      <c r="AY7" s="64">
        <f t="shared" si="17"/>
        <v>90.2</v>
      </c>
      <c r="AZ7" s="64">
        <f t="shared" si="17"/>
        <v>91.1</v>
      </c>
      <c r="BA7" s="64">
        <f t="shared" si="17"/>
        <v>90.1</v>
      </c>
      <c r="BB7" s="64">
        <f t="shared" si="17"/>
        <v>89.6</v>
      </c>
      <c r="BC7" s="64"/>
      <c r="BD7" s="64">
        <f>BD8</f>
        <v>75.900000000000006</v>
      </c>
      <c r="BE7" s="64">
        <f t="shared" ref="BE7:BM7" si="18">BE8</f>
        <v>43.1</v>
      </c>
      <c r="BF7" s="64">
        <f t="shared" si="18"/>
        <v>36.299999999999997</v>
      </c>
      <c r="BG7" s="64">
        <f t="shared" si="18"/>
        <v>35.9</v>
      </c>
      <c r="BH7" s="64">
        <f t="shared" si="18"/>
        <v>39.299999999999997</v>
      </c>
      <c r="BI7" s="64">
        <f t="shared" si="18"/>
        <v>85.3</v>
      </c>
      <c r="BJ7" s="64">
        <f t="shared" si="18"/>
        <v>80.7</v>
      </c>
      <c r="BK7" s="64">
        <f t="shared" si="18"/>
        <v>73.099999999999994</v>
      </c>
      <c r="BL7" s="64">
        <f t="shared" si="18"/>
        <v>76.3</v>
      </c>
      <c r="BM7" s="64">
        <f t="shared" si="18"/>
        <v>80.7</v>
      </c>
      <c r="BN7" s="64"/>
      <c r="BO7" s="64">
        <f>BO8</f>
        <v>66.3</v>
      </c>
      <c r="BP7" s="64">
        <f t="shared" ref="BP7:BX7" si="19">BP8</f>
        <v>57.8</v>
      </c>
      <c r="BQ7" s="64">
        <f t="shared" si="19"/>
        <v>58.2</v>
      </c>
      <c r="BR7" s="64">
        <f t="shared" si="19"/>
        <v>58.8</v>
      </c>
      <c r="BS7" s="64">
        <f t="shared" si="19"/>
        <v>60.8</v>
      </c>
      <c r="BT7" s="64">
        <f t="shared" si="19"/>
        <v>70.5</v>
      </c>
      <c r="BU7" s="64">
        <f t="shared" si="19"/>
        <v>70.599999999999994</v>
      </c>
      <c r="BV7" s="64">
        <f t="shared" si="19"/>
        <v>71.3</v>
      </c>
      <c r="BW7" s="64">
        <f t="shared" si="19"/>
        <v>72.599999999999994</v>
      </c>
      <c r="BX7" s="64">
        <f t="shared" si="19"/>
        <v>73.5</v>
      </c>
      <c r="BY7" s="64"/>
      <c r="BZ7" s="65">
        <f>BZ8</f>
        <v>44162</v>
      </c>
      <c r="CA7" s="65">
        <f t="shared" ref="CA7:CI7" si="20">CA8</f>
        <v>44141</v>
      </c>
      <c r="CB7" s="65">
        <f t="shared" si="20"/>
        <v>44928</v>
      </c>
      <c r="CC7" s="65">
        <f t="shared" si="20"/>
        <v>44580</v>
      </c>
      <c r="CD7" s="65">
        <f t="shared" si="20"/>
        <v>45658</v>
      </c>
      <c r="CE7" s="65">
        <f t="shared" si="20"/>
        <v>48203</v>
      </c>
      <c r="CF7" s="65">
        <f t="shared" si="20"/>
        <v>48921</v>
      </c>
      <c r="CG7" s="65">
        <f t="shared" si="20"/>
        <v>50413</v>
      </c>
      <c r="CH7" s="65">
        <f t="shared" si="20"/>
        <v>50510</v>
      </c>
      <c r="CI7" s="65">
        <f t="shared" si="20"/>
        <v>50958</v>
      </c>
      <c r="CJ7" s="64"/>
      <c r="CK7" s="65">
        <f>CK8</f>
        <v>11283</v>
      </c>
      <c r="CL7" s="65">
        <f t="shared" ref="CL7:CT7" si="21">CL8</f>
        <v>11976</v>
      </c>
      <c r="CM7" s="65">
        <f t="shared" si="21"/>
        <v>13518</v>
      </c>
      <c r="CN7" s="65">
        <f t="shared" si="21"/>
        <v>12811</v>
      </c>
      <c r="CO7" s="65">
        <f t="shared" si="21"/>
        <v>13051</v>
      </c>
      <c r="CP7" s="65">
        <f t="shared" si="21"/>
        <v>11941</v>
      </c>
      <c r="CQ7" s="65">
        <f t="shared" si="21"/>
        <v>12272</v>
      </c>
      <c r="CR7" s="65">
        <f t="shared" si="21"/>
        <v>13096</v>
      </c>
      <c r="CS7" s="65">
        <f t="shared" si="21"/>
        <v>13552</v>
      </c>
      <c r="CT7" s="65">
        <f t="shared" si="21"/>
        <v>13792</v>
      </c>
      <c r="CU7" s="64"/>
      <c r="CV7" s="64">
        <f>CV8</f>
        <v>70.2</v>
      </c>
      <c r="CW7" s="64">
        <f t="shared" ref="CW7:DE7" si="22">CW8</f>
        <v>71.5</v>
      </c>
      <c r="CX7" s="64">
        <f t="shared" si="22"/>
        <v>70.099999999999994</v>
      </c>
      <c r="CY7" s="64">
        <f t="shared" si="22"/>
        <v>72.8</v>
      </c>
      <c r="CZ7" s="64">
        <f t="shared" si="22"/>
        <v>68.5</v>
      </c>
      <c r="DA7" s="64">
        <f t="shared" si="22"/>
        <v>54</v>
      </c>
      <c r="DB7" s="64">
        <f t="shared" si="22"/>
        <v>55.6</v>
      </c>
      <c r="DC7" s="64">
        <f t="shared" si="22"/>
        <v>54.8</v>
      </c>
      <c r="DD7" s="64">
        <f t="shared" si="22"/>
        <v>55.8</v>
      </c>
      <c r="DE7" s="64">
        <f t="shared" si="22"/>
        <v>56.1</v>
      </c>
      <c r="DF7" s="64"/>
      <c r="DG7" s="64">
        <f>DG8</f>
        <v>19.899999999999999</v>
      </c>
      <c r="DH7" s="64">
        <f t="shared" ref="DH7:DP7" si="23">DH8</f>
        <v>19.899999999999999</v>
      </c>
      <c r="DI7" s="64">
        <f t="shared" si="23"/>
        <v>22.1</v>
      </c>
      <c r="DJ7" s="64">
        <f t="shared" si="23"/>
        <v>20.100000000000001</v>
      </c>
      <c r="DK7" s="64">
        <f t="shared" si="23"/>
        <v>19.600000000000001</v>
      </c>
      <c r="DL7" s="64">
        <f t="shared" si="23"/>
        <v>23.2</v>
      </c>
      <c r="DM7" s="64">
        <f t="shared" si="23"/>
        <v>23.2</v>
      </c>
      <c r="DN7" s="64">
        <f t="shared" si="23"/>
        <v>23.9</v>
      </c>
      <c r="DO7" s="64">
        <f t="shared" si="23"/>
        <v>23.8</v>
      </c>
      <c r="DP7" s="64">
        <f t="shared" si="23"/>
        <v>23.9</v>
      </c>
      <c r="DQ7" s="64"/>
      <c r="DR7" s="64">
        <f>DR8</f>
        <v>77.400000000000006</v>
      </c>
      <c r="DS7" s="64">
        <f t="shared" ref="DS7:EA7" si="24">DS8</f>
        <v>77.400000000000006</v>
      </c>
      <c r="DT7" s="64">
        <f t="shared" si="24"/>
        <v>79.099999999999994</v>
      </c>
      <c r="DU7" s="64">
        <f t="shared" si="24"/>
        <v>80.7</v>
      </c>
      <c r="DV7" s="64">
        <f t="shared" si="24"/>
        <v>82.3</v>
      </c>
      <c r="DW7" s="64">
        <f t="shared" si="24"/>
        <v>45.8</v>
      </c>
      <c r="DX7" s="64">
        <f t="shared" si="24"/>
        <v>48.9</v>
      </c>
      <c r="DY7" s="64">
        <f t="shared" si="24"/>
        <v>50.3</v>
      </c>
      <c r="DZ7" s="64">
        <f t="shared" si="24"/>
        <v>49.8</v>
      </c>
      <c r="EA7" s="64">
        <f t="shared" si="24"/>
        <v>50.9</v>
      </c>
      <c r="EB7" s="64"/>
      <c r="EC7" s="64">
        <f>EC8</f>
        <v>77.5</v>
      </c>
      <c r="ED7" s="64">
        <f t="shared" ref="ED7:EL7" si="25">ED8</f>
        <v>75.400000000000006</v>
      </c>
      <c r="EE7" s="64">
        <f t="shared" si="25"/>
        <v>77.599999999999994</v>
      </c>
      <c r="EF7" s="64">
        <f t="shared" si="25"/>
        <v>79.400000000000006</v>
      </c>
      <c r="EG7" s="64">
        <f t="shared" si="25"/>
        <v>81.400000000000006</v>
      </c>
      <c r="EH7" s="64">
        <f t="shared" si="25"/>
        <v>59.9</v>
      </c>
      <c r="EI7" s="64">
        <f t="shared" si="25"/>
        <v>65.400000000000006</v>
      </c>
      <c r="EJ7" s="64">
        <f t="shared" si="25"/>
        <v>65.7</v>
      </c>
      <c r="EK7" s="64">
        <f t="shared" si="25"/>
        <v>65</v>
      </c>
      <c r="EL7" s="64">
        <f t="shared" si="25"/>
        <v>66.8</v>
      </c>
      <c r="EM7" s="64"/>
      <c r="EN7" s="65">
        <f>EN8</f>
        <v>29427671</v>
      </c>
      <c r="EO7" s="65">
        <f t="shared" ref="EO7:EW7" si="26">EO8</f>
        <v>28934525</v>
      </c>
      <c r="EP7" s="65">
        <f t="shared" si="26"/>
        <v>28952879</v>
      </c>
      <c r="EQ7" s="65">
        <f t="shared" si="26"/>
        <v>29048422</v>
      </c>
      <c r="ER7" s="65">
        <f t="shared" si="26"/>
        <v>29250879</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242039</v>
      </c>
      <c r="D8" s="67">
        <v>46</v>
      </c>
      <c r="E8" s="67">
        <v>6</v>
      </c>
      <c r="F8" s="67">
        <v>0</v>
      </c>
      <c r="G8" s="67">
        <v>1</v>
      </c>
      <c r="H8" s="67" t="s">
        <v>126</v>
      </c>
      <c r="I8" s="67" t="s">
        <v>127</v>
      </c>
      <c r="J8" s="67" t="s">
        <v>128</v>
      </c>
      <c r="K8" s="67" t="s">
        <v>129</v>
      </c>
      <c r="L8" s="67" t="s">
        <v>130</v>
      </c>
      <c r="M8" s="67" t="s">
        <v>131</v>
      </c>
      <c r="N8" s="67" t="s">
        <v>132</v>
      </c>
      <c r="O8" s="67" t="s">
        <v>133</v>
      </c>
      <c r="P8" s="67" t="s">
        <v>134</v>
      </c>
      <c r="Q8" s="68">
        <v>20</v>
      </c>
      <c r="R8" s="67" t="s">
        <v>135</v>
      </c>
      <c r="S8" s="67" t="s">
        <v>136</v>
      </c>
      <c r="T8" s="67" t="s">
        <v>137</v>
      </c>
      <c r="U8" s="68">
        <v>127791</v>
      </c>
      <c r="V8" s="68">
        <v>21008</v>
      </c>
      <c r="W8" s="67" t="s">
        <v>138</v>
      </c>
      <c r="X8" s="69" t="s">
        <v>139</v>
      </c>
      <c r="Y8" s="68">
        <v>270</v>
      </c>
      <c r="Z8" s="68">
        <v>52</v>
      </c>
      <c r="AA8" s="68" t="s">
        <v>140</v>
      </c>
      <c r="AB8" s="68" t="s">
        <v>140</v>
      </c>
      <c r="AC8" s="68" t="s">
        <v>140</v>
      </c>
      <c r="AD8" s="68">
        <v>322</v>
      </c>
      <c r="AE8" s="68">
        <v>227</v>
      </c>
      <c r="AF8" s="68">
        <v>46</v>
      </c>
      <c r="AG8" s="68">
        <v>273</v>
      </c>
      <c r="AH8" s="70">
        <v>98.3</v>
      </c>
      <c r="AI8" s="70">
        <v>102.5</v>
      </c>
      <c r="AJ8" s="70">
        <v>103.4</v>
      </c>
      <c r="AK8" s="70">
        <v>100.8</v>
      </c>
      <c r="AL8" s="70">
        <v>95.7</v>
      </c>
      <c r="AM8" s="70">
        <v>99</v>
      </c>
      <c r="AN8" s="70">
        <v>97.7</v>
      </c>
      <c r="AO8" s="70">
        <v>98</v>
      </c>
      <c r="AP8" s="70">
        <v>97.2</v>
      </c>
      <c r="AQ8" s="70">
        <v>97</v>
      </c>
      <c r="AR8" s="70">
        <v>98.5</v>
      </c>
      <c r="AS8" s="70">
        <v>88.6</v>
      </c>
      <c r="AT8" s="70">
        <v>86.9</v>
      </c>
      <c r="AU8" s="70">
        <v>87.6</v>
      </c>
      <c r="AV8" s="70">
        <v>86.4</v>
      </c>
      <c r="AW8" s="70">
        <v>90.3</v>
      </c>
      <c r="AX8" s="70">
        <v>92.2</v>
      </c>
      <c r="AY8" s="70">
        <v>90.2</v>
      </c>
      <c r="AZ8" s="70">
        <v>91.1</v>
      </c>
      <c r="BA8" s="70">
        <v>90.1</v>
      </c>
      <c r="BB8" s="70">
        <v>89.6</v>
      </c>
      <c r="BC8" s="70">
        <v>89.7</v>
      </c>
      <c r="BD8" s="71">
        <v>75.900000000000006</v>
      </c>
      <c r="BE8" s="71">
        <v>43.1</v>
      </c>
      <c r="BF8" s="71">
        <v>36.299999999999997</v>
      </c>
      <c r="BG8" s="71">
        <v>35.9</v>
      </c>
      <c r="BH8" s="71">
        <v>39.299999999999997</v>
      </c>
      <c r="BI8" s="71">
        <v>85.3</v>
      </c>
      <c r="BJ8" s="71">
        <v>80.7</v>
      </c>
      <c r="BK8" s="71">
        <v>73.099999999999994</v>
      </c>
      <c r="BL8" s="71">
        <v>76.3</v>
      </c>
      <c r="BM8" s="71">
        <v>80.7</v>
      </c>
      <c r="BN8" s="71">
        <v>64.7</v>
      </c>
      <c r="BO8" s="70">
        <v>66.3</v>
      </c>
      <c r="BP8" s="70">
        <v>57.8</v>
      </c>
      <c r="BQ8" s="70">
        <v>58.2</v>
      </c>
      <c r="BR8" s="70">
        <v>58.8</v>
      </c>
      <c r="BS8" s="70">
        <v>60.8</v>
      </c>
      <c r="BT8" s="70">
        <v>70.5</v>
      </c>
      <c r="BU8" s="70">
        <v>70.599999999999994</v>
      </c>
      <c r="BV8" s="70">
        <v>71.3</v>
      </c>
      <c r="BW8" s="70">
        <v>72.599999999999994</v>
      </c>
      <c r="BX8" s="70">
        <v>73.5</v>
      </c>
      <c r="BY8" s="70">
        <v>74.8</v>
      </c>
      <c r="BZ8" s="71">
        <v>44162</v>
      </c>
      <c r="CA8" s="71">
        <v>44141</v>
      </c>
      <c r="CB8" s="71">
        <v>44928</v>
      </c>
      <c r="CC8" s="71">
        <v>44580</v>
      </c>
      <c r="CD8" s="71">
        <v>45658</v>
      </c>
      <c r="CE8" s="71">
        <v>48203</v>
      </c>
      <c r="CF8" s="71">
        <v>48921</v>
      </c>
      <c r="CG8" s="71">
        <v>50413</v>
      </c>
      <c r="CH8" s="71">
        <v>50510</v>
      </c>
      <c r="CI8" s="71">
        <v>50958</v>
      </c>
      <c r="CJ8" s="70">
        <v>50718</v>
      </c>
      <c r="CK8" s="71">
        <v>11283</v>
      </c>
      <c r="CL8" s="71">
        <v>11976</v>
      </c>
      <c r="CM8" s="71">
        <v>13518</v>
      </c>
      <c r="CN8" s="71">
        <v>12811</v>
      </c>
      <c r="CO8" s="71">
        <v>13051</v>
      </c>
      <c r="CP8" s="71">
        <v>11941</v>
      </c>
      <c r="CQ8" s="71">
        <v>12272</v>
      </c>
      <c r="CR8" s="71">
        <v>13096</v>
      </c>
      <c r="CS8" s="71">
        <v>13552</v>
      </c>
      <c r="CT8" s="71">
        <v>13792</v>
      </c>
      <c r="CU8" s="70">
        <v>14202</v>
      </c>
      <c r="CV8" s="71">
        <v>70.2</v>
      </c>
      <c r="CW8" s="71">
        <v>71.5</v>
      </c>
      <c r="CX8" s="71">
        <v>70.099999999999994</v>
      </c>
      <c r="CY8" s="71">
        <v>72.8</v>
      </c>
      <c r="CZ8" s="71">
        <v>68.5</v>
      </c>
      <c r="DA8" s="71">
        <v>54</v>
      </c>
      <c r="DB8" s="71">
        <v>55.6</v>
      </c>
      <c r="DC8" s="71">
        <v>54.8</v>
      </c>
      <c r="DD8" s="71">
        <v>55.8</v>
      </c>
      <c r="DE8" s="71">
        <v>56.1</v>
      </c>
      <c r="DF8" s="71">
        <v>55</v>
      </c>
      <c r="DG8" s="71">
        <v>19.899999999999999</v>
      </c>
      <c r="DH8" s="71">
        <v>19.899999999999999</v>
      </c>
      <c r="DI8" s="71">
        <v>22.1</v>
      </c>
      <c r="DJ8" s="71">
        <v>20.100000000000001</v>
      </c>
      <c r="DK8" s="71">
        <v>19.600000000000001</v>
      </c>
      <c r="DL8" s="71">
        <v>23.2</v>
      </c>
      <c r="DM8" s="71">
        <v>23.2</v>
      </c>
      <c r="DN8" s="71">
        <v>23.9</v>
      </c>
      <c r="DO8" s="71">
        <v>23.8</v>
      </c>
      <c r="DP8" s="71">
        <v>23.9</v>
      </c>
      <c r="DQ8" s="71">
        <v>24.3</v>
      </c>
      <c r="DR8" s="70">
        <v>77.400000000000006</v>
      </c>
      <c r="DS8" s="70">
        <v>77.400000000000006</v>
      </c>
      <c r="DT8" s="70">
        <v>79.099999999999994</v>
      </c>
      <c r="DU8" s="70">
        <v>80.7</v>
      </c>
      <c r="DV8" s="70">
        <v>82.3</v>
      </c>
      <c r="DW8" s="70">
        <v>45.8</v>
      </c>
      <c r="DX8" s="70">
        <v>48.9</v>
      </c>
      <c r="DY8" s="70">
        <v>50.3</v>
      </c>
      <c r="DZ8" s="70">
        <v>49.8</v>
      </c>
      <c r="EA8" s="70">
        <v>50.9</v>
      </c>
      <c r="EB8" s="70">
        <v>51.6</v>
      </c>
      <c r="EC8" s="70">
        <v>77.5</v>
      </c>
      <c r="ED8" s="70">
        <v>75.400000000000006</v>
      </c>
      <c r="EE8" s="70">
        <v>77.599999999999994</v>
      </c>
      <c r="EF8" s="70">
        <v>79.400000000000006</v>
      </c>
      <c r="EG8" s="70">
        <v>81.400000000000006</v>
      </c>
      <c r="EH8" s="70">
        <v>59.9</v>
      </c>
      <c r="EI8" s="70">
        <v>65.400000000000006</v>
      </c>
      <c r="EJ8" s="70">
        <v>65.7</v>
      </c>
      <c r="EK8" s="70">
        <v>65</v>
      </c>
      <c r="EL8" s="70">
        <v>66.8</v>
      </c>
      <c r="EM8" s="70">
        <v>67.599999999999994</v>
      </c>
      <c r="EN8" s="71">
        <v>29427671</v>
      </c>
      <c r="EO8" s="71">
        <v>28934525</v>
      </c>
      <c r="EP8" s="71">
        <v>28952879</v>
      </c>
      <c r="EQ8" s="71">
        <v>29048422</v>
      </c>
      <c r="ER8" s="71">
        <v>29250879</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2019-02-06T02:10:34Z</cp:lastPrinted>
  <dcterms:created xsi:type="dcterms:W3CDTF">2018-12-07T10:44:33Z</dcterms:created>
  <dcterms:modified xsi:type="dcterms:W3CDTF">2019-02-28T05:25:26Z</dcterms:modified>
  <cp:category/>
</cp:coreProperties>
</file>