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002\財政課\01全員共用\平成３０年度\通知・照会・雑文書等\310116_H30経営比較分析表\提出\修正\下水道\"/>
    </mc:Choice>
  </mc:AlternateContent>
  <workbookProtection workbookAlgorithmName="SHA-512" workbookHashValue="y+nrnyMd2UJSEbJrzMQQmvTpJ05diN1PJZp7jIlf82VBcZk/qZTCIRxIoTYlpGga+x3S2nt1edDj9Q4qlUhEdw==" workbookSaltValue="bhPoi7EBYpK3iB/qtSG0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R6" i="5"/>
  <c r="Q6" i="5"/>
  <c r="P6" i="5"/>
  <c r="P10" i="4" s="1"/>
  <c r="O6" i="5"/>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L10" i="4"/>
  <c r="AD10" i="4"/>
  <c r="W10" i="4"/>
  <c r="I10" i="4"/>
  <c r="B10" i="4"/>
  <c r="BB8" i="4"/>
  <c r="AL8" i="4"/>
  <c r="AD8" i="4"/>
  <c r="W8" i="4"/>
  <c r="I8" i="4"/>
  <c r="B8" i="4"/>
  <c r="B6" i="4"/>
  <c r="C10" i="5" l="1"/>
  <c r="D10" i="5"/>
  <c r="E10" i="5"/>
  <c r="B10" i="5"/>
</calcChain>
</file>

<file path=xl/sharedStrings.xml><?xml version="1.0" encoding="utf-8"?>
<sst xmlns="http://schemas.openxmlformats.org/spreadsheetml/2006/main" count="329" uniqueCount="123">
  <si>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</si>
  <si>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</si>
  <si>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</si>
  <si>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</si>
  <si>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</si>
  <si>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</si>
  <si>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</si>
  <si>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</si>
  <si>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</si>
  <si>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</si>
  <si>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</si>
  <si>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</si>
  <si>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</si>
  <si>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</si>
  <si>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</si>
  <si>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</si>
  <si>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</si>
  <si>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</si>
  <si>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</si>
  <si>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</si>
  <si>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</si>
  <si>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</si>
  <si>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</si>
  <si>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</si>
  <si>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</si>
  <si>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</si>
  <si>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</si>
  <si>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</si>
  <si>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</si>
  <si>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</si>
  <si>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</si>
  <si>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</si>
  <si>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</si>
  <si>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</si>
  <si>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</si>
  <si>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</si>
  <si>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</si>
  <si>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</si>
  <si>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</si>
  <si>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</si>
  <si>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</si>
  <si>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</si>
  <si>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</si>
  <si>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</si>
  <si>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</si>
  <si>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</si>
  <si>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</si>
  <si>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</si>
  <si>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</si>
  <si>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</si>
  <si>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</si>
  <si>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</si>
  <si>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</si>
  <si>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</si>
  <si>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</si>
  <si>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</si>
  <si>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</si>
  <si>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</si>
  <si>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</si>
  <si>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</si>
  <si>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</si>
  <si>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</si>
  <si>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</si>
  <si>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</si>
  <si>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</si>
  <si>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</si>
  <si>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</si>
  <si>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</si>
  <si>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</si>
  <si>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</si>
  <si>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</si>
  <si>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</si>
  <si>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</si>
  <si>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</si>
  <si>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</si>
  <si>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</si>
  <si>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</si>
  <si>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</si>
  <si>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</si>
  <si>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</si>
  <si>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</si>
  <si>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</si>
  <si>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</si>
  <si>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</si>
  <si>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</si>
  <si>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</si>
  <si>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</si>
  <si>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</si>
  <si>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</si>
  <si>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</si>
  <si>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</si>
  <si>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</si>
  <si>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</si>
  <si>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</si>
  <si>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</si>
  <si>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</si>
  <si>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</si>
  <si>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</si>
  <si>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</si>
  <si>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</si>
  <si>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</si>
  <si>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</si>
  <si>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</si>
  <si>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</si>
  <si>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</si>
  <si>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</si>
  <si>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</si>
  <si>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</si>
  <si>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</si>
  <si>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</si>
  <si>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</si>
  <si>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</si>
  <si>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</si>
  <si>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</si>
  <si>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</si>
  <si>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</si>
  <si>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</si>
  <si>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</si>
  <si>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</si>
  <si>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</si>
  <si>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上記のとおり料金収入で汚水処理経費が賄えていない状態であり、一般会計繰入金に依存している。
　今後も機器の修繕等にかかる費用の増加が見込まれ、適正な料金収入の確保に取り組む必要がある。</t>
    <rPh sb="1" eb="3">
      <t>ジョウキ</t>
    </rPh>
    <rPh sb="7" eb="9">
      <t>リョウキン</t>
    </rPh>
    <rPh sb="9" eb="11">
      <t>シュウニュウ</t>
    </rPh>
    <rPh sb="12" eb="14">
      <t>オスイ</t>
    </rPh>
    <rPh sb="14" eb="16">
      <t>ショリ</t>
    </rPh>
    <rPh sb="16" eb="18">
      <t>ケイヒ</t>
    </rPh>
    <rPh sb="19" eb="20">
      <t>マカナ</t>
    </rPh>
    <rPh sb="25" eb="27">
      <t>ジョウタイ</t>
    </rPh>
    <rPh sb="31" eb="38">
      <t>イッパンカイケイクリイレキン</t>
    </rPh>
    <rPh sb="39" eb="41">
      <t>イゾン</t>
    </rPh>
    <rPh sb="48" eb="50">
      <t>コンゴ</t>
    </rPh>
    <rPh sb="51" eb="53">
      <t>キキ</t>
    </rPh>
    <rPh sb="54" eb="56">
      <t>シュウゼン</t>
    </rPh>
    <rPh sb="56" eb="57">
      <t>トウ</t>
    </rPh>
    <rPh sb="61" eb="63">
      <t>ヒヨウ</t>
    </rPh>
    <rPh sb="64" eb="66">
      <t>ゾウカ</t>
    </rPh>
    <rPh sb="67" eb="69">
      <t>ミコ</t>
    </rPh>
    <phoneticPr fontId="4"/>
  </si>
  <si>
    <t xml:space="preserve">①経費回収率、汚水処理原価
　汚水処理費における公費負担分を除いて算出されているため、現状は一般会計繰入金により賄われていることが本表には反映されていない。
　特に当該年度より企業会計に移行し、本市の4事業の中でも最も総事業費の小さい当事業で人件費の支出が伴い、維持管理費等が増加したため高い数値を示している。
②企業債残高対事業規模比率
　類似団体と比較し、非常に低い数値であり、料金収入に対する企業債残高が少ないことを示してしる。
③施設利用率
　施設利用率は類似団体とほぼ同等の数値であるが、本市は世帯員が実際に使用する水量より大規模な処理能力を有する処理槽を利用している場合が多く、低い数値となる傾向にある。
</t>
    <rPh sb="80" eb="81">
      <t>トク</t>
    </rPh>
    <rPh sb="144" eb="145">
      <t>タカ</t>
    </rPh>
    <rPh sb="146" eb="148">
      <t>スウチ</t>
    </rPh>
    <rPh sb="149" eb="150">
      <t>シメ</t>
    </rPh>
    <rPh sb="157" eb="159">
      <t>キギョウ</t>
    </rPh>
    <rPh sb="159" eb="160">
      <t>サイ</t>
    </rPh>
    <rPh sb="160" eb="162">
      <t>ザンダカ</t>
    </rPh>
    <rPh sb="162" eb="163">
      <t>タイ</t>
    </rPh>
    <rPh sb="163" eb="165">
      <t>ジギョウ</t>
    </rPh>
    <rPh sb="165" eb="167">
      <t>キボ</t>
    </rPh>
    <rPh sb="167" eb="169">
      <t>ヒリツ</t>
    </rPh>
    <rPh sb="171" eb="173">
      <t>ルイジ</t>
    </rPh>
    <rPh sb="173" eb="175">
      <t>ダンタイ</t>
    </rPh>
    <rPh sb="176" eb="178">
      <t>ヒカク</t>
    </rPh>
    <rPh sb="180" eb="182">
      <t>ヒジョウ</t>
    </rPh>
    <rPh sb="183" eb="184">
      <t>ヒク</t>
    </rPh>
    <rPh sb="185" eb="187">
      <t>スウチ</t>
    </rPh>
    <rPh sb="191" eb="193">
      <t>リョウキン</t>
    </rPh>
    <rPh sb="193" eb="195">
      <t>シュウニュウ</t>
    </rPh>
    <rPh sb="196" eb="197">
      <t>タイ</t>
    </rPh>
    <rPh sb="199" eb="201">
      <t>キギョウ</t>
    </rPh>
    <rPh sb="201" eb="202">
      <t>サイ</t>
    </rPh>
    <rPh sb="202" eb="204">
      <t>ザンダカ</t>
    </rPh>
    <rPh sb="205" eb="206">
      <t>スク</t>
    </rPh>
    <rPh sb="211" eb="212">
      <t>シメ</t>
    </rPh>
    <rPh sb="219" eb="221">
      <t>シセツ</t>
    </rPh>
    <rPh sb="221" eb="224">
      <t>リヨウリツ</t>
    </rPh>
    <rPh sb="226" eb="228">
      <t>シセツ</t>
    </rPh>
    <rPh sb="228" eb="231">
      <t>リヨウリツ</t>
    </rPh>
    <rPh sb="232" eb="234">
      <t>ルイジ</t>
    </rPh>
    <rPh sb="234" eb="236">
      <t>ダンタイ</t>
    </rPh>
    <rPh sb="239" eb="241">
      <t>ドウトウ</t>
    </rPh>
    <rPh sb="242" eb="244">
      <t>スウチ</t>
    </rPh>
    <rPh sb="249" eb="251">
      <t>ホンシ</t>
    </rPh>
    <rPh sb="252" eb="255">
      <t>セタイイン</t>
    </rPh>
    <rPh sb="256" eb="258">
      <t>ジッサイ</t>
    </rPh>
    <rPh sb="259" eb="261">
      <t>シヨウ</t>
    </rPh>
    <rPh sb="263" eb="265">
      <t>スイリョウ</t>
    </rPh>
    <rPh sb="267" eb="270">
      <t>ダイキボ</t>
    </rPh>
    <rPh sb="271" eb="273">
      <t>ショリ</t>
    </rPh>
    <rPh sb="273" eb="275">
      <t>ノウリョク</t>
    </rPh>
    <rPh sb="276" eb="277">
      <t>ユウ</t>
    </rPh>
    <rPh sb="279" eb="281">
      <t>ショリ</t>
    </rPh>
    <rPh sb="281" eb="282">
      <t>ソウ</t>
    </rPh>
    <rPh sb="283" eb="285">
      <t>リヨウ</t>
    </rPh>
    <rPh sb="289" eb="291">
      <t>バアイ</t>
    </rPh>
    <rPh sb="292" eb="293">
      <t>オオ</t>
    </rPh>
    <rPh sb="295" eb="296">
      <t>ヒク</t>
    </rPh>
    <rPh sb="297" eb="299">
      <t>スウチ</t>
    </rPh>
    <rPh sb="302" eb="304">
      <t>ケイコウ</t>
    </rPh>
    <phoneticPr fontId="4"/>
  </si>
  <si>
    <t>　有形固定資産減価償却率は類似団体と比較し低い数値であるが、実情は最も早いもので供用開始から15年以上経過し、機器の老朽化が進み修繕の必要がある。
　</t>
    <rPh sb="30" eb="32">
      <t>ジツジョウ</t>
    </rPh>
    <rPh sb="33" eb="34">
      <t>モット</t>
    </rPh>
    <rPh sb="35" eb="36">
      <t>ハヤ</t>
    </rPh>
    <rPh sb="55" eb="57">
      <t>キキ</t>
    </rPh>
    <rPh sb="58" eb="61">
      <t>ロウキュウカ</t>
    </rPh>
    <rPh sb="62" eb="63">
      <t>スス</t>
    </rPh>
    <rPh sb="64" eb="66">
      <t>シュウゼン</t>
    </rPh>
    <rPh sb="67" eb="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</si>
</sst>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71-4D3B-917B-8E1255A686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871-4D3B-917B-8E1255A686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52.11</c:v>
                </c:pt>
              </c:numCache>
            </c:numRef>
          </c:val>
          <c:extLst>
            <c:ext xmlns:c16="http://schemas.microsoft.com/office/drawing/2014/chart" uri="{C3380CC4-5D6E-409C-BE32-E72D297353CC}">
              <c16:uniqueId val="{00000000-4C18-460E-B032-FDE5A991C0B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57.22</c:v>
                </c:pt>
              </c:numCache>
            </c:numRef>
          </c:val>
          <c:smooth val="0"/>
          <c:extLst>
            <c:ext xmlns:c16="http://schemas.microsoft.com/office/drawing/2014/chart" uri="{C3380CC4-5D6E-409C-BE32-E72D297353CC}">
              <c16:uniqueId val="{00000001-4C18-460E-B032-FDE5A991C0B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871F-446D-AA87-3EE0189E52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67.290000000000006</c:v>
                </c:pt>
              </c:numCache>
            </c:numRef>
          </c:val>
          <c:smooth val="0"/>
          <c:extLst>
            <c:ext xmlns:c16="http://schemas.microsoft.com/office/drawing/2014/chart" uri="{C3380CC4-5D6E-409C-BE32-E72D297353CC}">
              <c16:uniqueId val="{00000001-871F-446D-AA87-3EE0189E52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105.75</c:v>
                </c:pt>
              </c:numCache>
            </c:numRef>
          </c:val>
          <c:extLst>
            <c:ext xmlns:c16="http://schemas.microsoft.com/office/drawing/2014/chart" uri="{C3380CC4-5D6E-409C-BE32-E72D297353CC}">
              <c16:uniqueId val="{00000000-503B-467D-A640-3E968EF4E9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93.44</c:v>
                </c:pt>
              </c:numCache>
            </c:numRef>
          </c:val>
          <c:smooth val="0"/>
          <c:extLst>
            <c:ext xmlns:c16="http://schemas.microsoft.com/office/drawing/2014/chart" uri="{C3380CC4-5D6E-409C-BE32-E72D297353CC}">
              <c16:uniqueId val="{00000001-503B-467D-A640-3E968EF4E9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4.83</c:v>
                </c:pt>
              </c:numCache>
            </c:numRef>
          </c:val>
          <c:extLst>
            <c:ext xmlns:c16="http://schemas.microsoft.com/office/drawing/2014/chart" uri="{C3380CC4-5D6E-409C-BE32-E72D297353CC}">
              <c16:uniqueId val="{00000000-9926-4C8C-9B00-A537B0F9C9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16.420000000000002</c:v>
                </c:pt>
              </c:numCache>
            </c:numRef>
          </c:val>
          <c:smooth val="0"/>
          <c:extLst>
            <c:ext xmlns:c16="http://schemas.microsoft.com/office/drawing/2014/chart" uri="{C3380CC4-5D6E-409C-BE32-E72D297353CC}">
              <c16:uniqueId val="{00000001-9926-4C8C-9B00-A537B0F9C9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C3-4A63-A3F3-9999A57A96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C3-4A63-A3F3-9999A57A96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5.0999999999999996</c:v>
                </c:pt>
              </c:numCache>
            </c:numRef>
          </c:val>
          <c:extLst>
            <c:ext xmlns:c16="http://schemas.microsoft.com/office/drawing/2014/chart" uri="{C3380CC4-5D6E-409C-BE32-E72D297353CC}">
              <c16:uniqueId val="{00000000-7191-441F-9300-86657A3FD5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123.58</c:v>
                </c:pt>
              </c:numCache>
            </c:numRef>
          </c:val>
          <c:smooth val="0"/>
          <c:extLst>
            <c:ext xmlns:c16="http://schemas.microsoft.com/office/drawing/2014/chart" uri="{C3380CC4-5D6E-409C-BE32-E72D297353CC}">
              <c16:uniqueId val="{00000001-7191-441F-9300-86657A3FD5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757.19</c:v>
                </c:pt>
              </c:numCache>
            </c:numRef>
          </c:val>
          <c:extLst>
            <c:ext xmlns:c16="http://schemas.microsoft.com/office/drawing/2014/chart" uri="{C3380CC4-5D6E-409C-BE32-E72D297353CC}">
              <c16:uniqueId val="{00000000-55F0-419E-B087-B96E1D2D13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172.39</c:v>
                </c:pt>
              </c:numCache>
            </c:numRef>
          </c:val>
          <c:smooth val="0"/>
          <c:extLst>
            <c:ext xmlns:c16="http://schemas.microsoft.com/office/drawing/2014/chart" uri="{C3380CC4-5D6E-409C-BE32-E72D297353CC}">
              <c16:uniqueId val="{00000001-55F0-419E-B087-B96E1D2D13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167.29</c:v>
                </c:pt>
              </c:numCache>
            </c:numRef>
          </c:val>
          <c:extLst>
            <c:ext xmlns:c16="http://schemas.microsoft.com/office/drawing/2014/chart" uri="{C3380CC4-5D6E-409C-BE32-E72D297353CC}">
              <c16:uniqueId val="{00000000-37C7-4DDA-960B-BF8B591281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407.42</c:v>
                </c:pt>
              </c:numCache>
            </c:numRef>
          </c:val>
          <c:smooth val="0"/>
          <c:extLst>
            <c:ext xmlns:c16="http://schemas.microsoft.com/office/drawing/2014/chart" uri="{C3380CC4-5D6E-409C-BE32-E72D297353CC}">
              <c16:uniqueId val="{00000001-37C7-4DDA-960B-BF8B591281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73.37</c:v>
                </c:pt>
              </c:numCache>
            </c:numRef>
          </c:val>
          <c:extLst>
            <c:ext xmlns:c16="http://schemas.microsoft.com/office/drawing/2014/chart" uri="{C3380CC4-5D6E-409C-BE32-E72D297353CC}">
              <c16:uniqueId val="{00000000-A85F-41FB-B4F2-330B6F518E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A85F-41FB-B4F2-330B6F518E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408.42</c:v>
                </c:pt>
              </c:numCache>
            </c:numRef>
          </c:val>
          <c:extLst>
            <c:ext xmlns:c16="http://schemas.microsoft.com/office/drawing/2014/chart" uri="{C3380CC4-5D6E-409C-BE32-E72D297353CC}">
              <c16:uniqueId val="{00000000-7F6D-4737-B46A-1033741522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286.86</c:v>
                </c:pt>
              </c:numCache>
            </c:numRef>
          </c:val>
          <c:smooth val="0"/>
          <c:extLst>
            <c:ext xmlns:c16="http://schemas.microsoft.com/office/drawing/2014/chart" uri="{C3380CC4-5D6E-409C-BE32-E72D297353CC}">
              <c16:uniqueId val="{00000001-7F6D-4737-B46A-1033741522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自治体職員</v>
      </c>
      <c r="AE8" s="73"/>
      <c r="AF8" s="73"/>
      <c r="AG8" s="73"/>
      <c r="AH8" s="73"/>
      <c r="AI8" s="73"/>
      <c r="AJ8" s="73"/>
      <c r="AK8" s="3"/>
      <c r="AL8" s="67">
        <f>データ!S6</f>
        <v>92863</v>
      </c>
      <c r="AM8" s="67"/>
      <c r="AN8" s="67"/>
      <c r="AO8" s="67"/>
      <c r="AP8" s="67"/>
      <c r="AQ8" s="67"/>
      <c r="AR8" s="67"/>
      <c r="AS8" s="67"/>
      <c r="AT8" s="66">
        <f>データ!T6</f>
        <v>558.23</v>
      </c>
      <c r="AU8" s="66"/>
      <c r="AV8" s="66"/>
      <c r="AW8" s="66"/>
      <c r="AX8" s="66"/>
      <c r="AY8" s="66"/>
      <c r="AZ8" s="66"/>
      <c r="BA8" s="66"/>
      <c r="BB8" s="66">
        <f>データ!U6</f>
        <v>166.35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43.98</v>
      </c>
      <c r="J10" s="66"/>
      <c r="K10" s="66"/>
      <c r="L10" s="66"/>
      <c r="M10" s="66"/>
      <c r="N10" s="66"/>
      <c r="O10" s="66"/>
      <c r="P10" s="66">
        <f>データ!P6</f>
        <v>0.75</v>
      </c>
      <c r="Q10" s="66"/>
      <c r="R10" s="66"/>
      <c r="S10" s="66"/>
      <c r="T10" s="66"/>
      <c r="U10" s="66"/>
      <c r="V10" s="66"/>
      <c r="W10" s="66">
        <f>データ!Q6</f>
        <v>100</v>
      </c>
      <c r="X10" s="66"/>
      <c r="Y10" s="66"/>
      <c r="Z10" s="66"/>
      <c r="AA10" s="66"/>
      <c r="AB10" s="66"/>
      <c r="AC10" s="66"/>
      <c r="AD10" s="67">
        <f>データ!R6</f>
        <v>5400</v>
      </c>
      <c r="AE10" s="67"/>
      <c r="AF10" s="67"/>
      <c r="AG10" s="67"/>
      <c r="AH10" s="67"/>
      <c r="AI10" s="67"/>
      <c r="AJ10" s="67"/>
      <c r="AK10" s="2"/>
      <c r="AL10" s="67">
        <f>データ!V6</f>
        <v>692</v>
      </c>
      <c r="AM10" s="67"/>
      <c r="AN10" s="67"/>
      <c r="AO10" s="67"/>
      <c r="AP10" s="67"/>
      <c r="AQ10" s="67"/>
      <c r="AR10" s="67"/>
      <c r="AS10" s="67"/>
      <c r="AT10" s="66">
        <f>データ!W6</f>
        <v>20.75</v>
      </c>
      <c r="AU10" s="66"/>
      <c r="AV10" s="66"/>
      <c r="AW10" s="66"/>
      <c r="AX10" s="66"/>
      <c r="AY10" s="66"/>
      <c r="AZ10" s="66"/>
      <c r="BA10" s="66"/>
      <c r="BB10" s="66">
        <f>データ!X6</f>
        <v>33.35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【89.83】</v>
      </c>
      <c r="F86" s="26" t="str">
        <f>データ!AT6</f>
        <v>【148.12】</v>
      </c>
      <c r="G86" s="26" t="str">
        <f>データ!BE6</f>
        <v>【133.07】</v>
      </c>
      <c r="H86" s="26" t="str">
        <f>データ!BP6</f>
        <v>【329.28】</v>
      </c>
      <c r="I86" s="26" t="str">
        <f>データ!CA6</f>
        <v>【60.55】</v>
      </c>
      <c r="J86" s="26" t="str">
        <f>データ!CL6</f>
        <v>【269.12】</v>
      </c>
      <c r="K86" s="26" t="str">
        <f>データ!CW6</f>
        <v>【59.35】</v>
      </c>
      <c r="L86" s="26" t="str">
        <f>データ!DH6</f>
        <v>【76.98】</v>
      </c>
      <c r="M86" s="26" t="str">
        <f>データ!DS6</f>
        <v>【16.89】</v>
      </c>
      <c r="N86" s="26" t="str">
        <f>データ!ED6</f>
        <v>【-】</v>
      </c>
      <c r="O86" s="26" t="str">
        <f>データ!EO6</f>
        <v>【-】</v>
      </c>
    </row>
  </sheetData>
  <sheetProtection algorithmName="SHA-512" hashValue="bv6aJLcYZveQMLCOd4bhv2eSECxh6iifd3AQ7hfuRMAEqkq64KpPu2Yh+lXWAhy5ib680jNfGDvML4p74K6t/Q==" saltValue="lW42pyWxZHaQI4wZkc5i5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242161</v>
      </c>
      <c r="D6" s="33">
        <f t="shared" si="3"/>
        <v>46</v>
      </c>
      <c r="E6" s="33">
        <f t="shared" si="3"/>
        <v>18</v>
      </c>
      <c r="F6" s="33">
        <f t="shared" si="3"/>
        <v>0</v>
      </c>
      <c r="G6" s="33">
        <f t="shared" si="3"/>
        <v>0</v>
      </c>
      <c r="H6" s="33" t="str">
        <f t="shared" si="3"/>
        <v>三重県　伊賀市</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43.98</v>
      </c>
      <c r="P6" s="34">
        <f t="shared" si="3"/>
        <v>0.75</v>
      </c>
      <c r="Q6" s="34">
        <f t="shared" si="3"/>
        <v>100</v>
      </c>
      <c r="R6" s="34">
        <f t="shared" si="3"/>
        <v>5400</v>
      </c>
      <c r="S6" s="34">
        <f t="shared" si="3"/>
        <v>92863</v>
      </c>
      <c r="T6" s="34">
        <f t="shared" si="3"/>
        <v>558.23</v>
      </c>
      <c r="U6" s="34">
        <f t="shared" si="3"/>
        <v>166.35</v>
      </c>
      <c r="V6" s="34">
        <f t="shared" si="3"/>
        <v>692</v>
      </c>
      <c r="W6" s="34">
        <f t="shared" si="3"/>
        <v>20.75</v>
      </c>
      <c r="X6" s="34">
        <f t="shared" si="3"/>
        <v>33.35</v>
      </c>
      <c r="Y6" s="35" t="str">
        <f>IF(Y7="",NA(),Y7)</f>
        <v>-</v>
      </c>
      <c r="Z6" s="35" t="str">
        <f t="shared" ref="Z6:AH6" si="4">IF(Z7="",NA(),Z7)</f>
        <v>-</v>
      </c>
      <c r="AA6" s="35" t="str">
        <f t="shared" si="4"/>
        <v>-</v>
      </c>
      <c r="AB6" s="35" t="str">
        <f t="shared" si="4"/>
        <v>-</v>
      </c>
      <c r="AC6" s="35">
        <f t="shared" si="4"/>
        <v>105.75</v>
      </c>
      <c r="AD6" s="35" t="str">
        <f t="shared" si="4"/>
        <v>-</v>
      </c>
      <c r="AE6" s="35" t="str">
        <f t="shared" si="4"/>
        <v>-</v>
      </c>
      <c r="AF6" s="35" t="str">
        <f t="shared" si="4"/>
        <v>-</v>
      </c>
      <c r="AG6" s="35" t="str">
        <f t="shared" si="4"/>
        <v>-</v>
      </c>
      <c r="AH6" s="35">
        <f t="shared" si="4"/>
        <v>93.44</v>
      </c>
      <c r="AI6" s="34" t="str">
        <f>IF(AI7="","",IF(AI7="-","【-】","【"&amp;SUBSTITUTE(TEXT(AI7,"#,##0.00"),"-","△")&amp;"】"))</f>
        <v>【89.83】</v>
      </c>
      <c r="AJ6" s="35" t="str">
        <f>IF(AJ7="",NA(),AJ7)</f>
        <v>-</v>
      </c>
      <c r="AK6" s="35" t="str">
        <f t="shared" ref="AK6:AS6" si="5">IF(AK7="",NA(),AK7)</f>
        <v>-</v>
      </c>
      <c r="AL6" s="35" t="str">
        <f t="shared" si="5"/>
        <v>-</v>
      </c>
      <c r="AM6" s="35" t="str">
        <f t="shared" si="5"/>
        <v>-</v>
      </c>
      <c r="AN6" s="35">
        <f t="shared" si="5"/>
        <v>5.0999999999999996</v>
      </c>
      <c r="AO6" s="35" t="str">
        <f t="shared" si="5"/>
        <v>-</v>
      </c>
      <c r="AP6" s="35" t="str">
        <f t="shared" si="5"/>
        <v>-</v>
      </c>
      <c r="AQ6" s="35" t="str">
        <f t="shared" si="5"/>
        <v>-</v>
      </c>
      <c r="AR6" s="35" t="str">
        <f t="shared" si="5"/>
        <v>-</v>
      </c>
      <c r="AS6" s="35">
        <f t="shared" si="5"/>
        <v>123.58</v>
      </c>
      <c r="AT6" s="34" t="str">
        <f>IF(AT7="","",IF(AT7="-","【-】","【"&amp;SUBSTITUTE(TEXT(AT7,"#,##0.00"),"-","△")&amp;"】"))</f>
        <v>【148.12】</v>
      </c>
      <c r="AU6" s="35" t="str">
        <f>IF(AU7="",NA(),AU7)</f>
        <v>-</v>
      </c>
      <c r="AV6" s="35" t="str">
        <f t="shared" ref="AV6:BD6" si="6">IF(AV7="",NA(),AV7)</f>
        <v>-</v>
      </c>
      <c r="AW6" s="35" t="str">
        <f t="shared" si="6"/>
        <v>-</v>
      </c>
      <c r="AX6" s="35" t="str">
        <f t="shared" si="6"/>
        <v>-</v>
      </c>
      <c r="AY6" s="35">
        <f t="shared" si="6"/>
        <v>757.19</v>
      </c>
      <c r="AZ6" s="35" t="str">
        <f t="shared" si="6"/>
        <v>-</v>
      </c>
      <c r="BA6" s="35" t="str">
        <f t="shared" si="6"/>
        <v>-</v>
      </c>
      <c r="BB6" s="35" t="str">
        <f t="shared" si="6"/>
        <v>-</v>
      </c>
      <c r="BC6" s="35" t="str">
        <f t="shared" si="6"/>
        <v>-</v>
      </c>
      <c r="BD6" s="35">
        <f t="shared" si="6"/>
        <v>172.39</v>
      </c>
      <c r="BE6" s="34" t="str">
        <f>IF(BE7="","",IF(BE7="-","【-】","【"&amp;SUBSTITUTE(TEXT(BE7,"#,##0.00"),"-","△")&amp;"】"))</f>
        <v>【133.07】</v>
      </c>
      <c r="BF6" s="35" t="str">
        <f>IF(BF7="",NA(),BF7)</f>
        <v>-</v>
      </c>
      <c r="BG6" s="35" t="str">
        <f t="shared" ref="BG6:BO6" si="7">IF(BG7="",NA(),BG7)</f>
        <v>-</v>
      </c>
      <c r="BH6" s="35" t="str">
        <f t="shared" si="7"/>
        <v>-</v>
      </c>
      <c r="BI6" s="35" t="str">
        <f t="shared" si="7"/>
        <v>-</v>
      </c>
      <c r="BJ6" s="35">
        <f t="shared" si="7"/>
        <v>167.29</v>
      </c>
      <c r="BK6" s="35" t="str">
        <f t="shared" si="7"/>
        <v>-</v>
      </c>
      <c r="BL6" s="35" t="str">
        <f t="shared" si="7"/>
        <v>-</v>
      </c>
      <c r="BM6" s="35" t="str">
        <f t="shared" si="7"/>
        <v>-</v>
      </c>
      <c r="BN6" s="35" t="str">
        <f t="shared" si="7"/>
        <v>-</v>
      </c>
      <c r="BO6" s="35">
        <f t="shared" si="7"/>
        <v>407.42</v>
      </c>
      <c r="BP6" s="34" t="str">
        <f>IF(BP7="","",IF(BP7="-","【-】","【"&amp;SUBSTITUTE(TEXT(BP7,"#,##0.00"),"-","△")&amp;"】"))</f>
        <v>【329.28】</v>
      </c>
      <c r="BQ6" s="35" t="str">
        <f>IF(BQ7="",NA(),BQ7)</f>
        <v>-</v>
      </c>
      <c r="BR6" s="35" t="str">
        <f t="shared" ref="BR6:BZ6" si="8">IF(BR7="",NA(),BR7)</f>
        <v>-</v>
      </c>
      <c r="BS6" s="35" t="str">
        <f t="shared" si="8"/>
        <v>-</v>
      </c>
      <c r="BT6" s="35" t="str">
        <f t="shared" si="8"/>
        <v>-</v>
      </c>
      <c r="BU6" s="35">
        <f t="shared" si="8"/>
        <v>73.37</v>
      </c>
      <c r="BV6" s="35" t="str">
        <f t="shared" si="8"/>
        <v>-</v>
      </c>
      <c r="BW6" s="35" t="str">
        <f t="shared" si="8"/>
        <v>-</v>
      </c>
      <c r="BX6" s="35" t="str">
        <f t="shared" si="8"/>
        <v>-</v>
      </c>
      <c r="BY6" s="35" t="str">
        <f t="shared" si="8"/>
        <v>-</v>
      </c>
      <c r="BZ6" s="35">
        <f t="shared" si="8"/>
        <v>57.08</v>
      </c>
      <c r="CA6" s="34" t="str">
        <f>IF(CA7="","",IF(CA7="-","【-】","【"&amp;SUBSTITUTE(TEXT(CA7,"#,##0.00"),"-","△")&amp;"】"))</f>
        <v>【60.55】</v>
      </c>
      <c r="CB6" s="35" t="str">
        <f>IF(CB7="",NA(),CB7)</f>
        <v>-</v>
      </c>
      <c r="CC6" s="35" t="str">
        <f t="shared" ref="CC6:CK6" si="9">IF(CC7="",NA(),CC7)</f>
        <v>-</v>
      </c>
      <c r="CD6" s="35" t="str">
        <f t="shared" si="9"/>
        <v>-</v>
      </c>
      <c r="CE6" s="35" t="str">
        <f t="shared" si="9"/>
        <v>-</v>
      </c>
      <c r="CF6" s="35">
        <f t="shared" si="9"/>
        <v>408.42</v>
      </c>
      <c r="CG6" s="35" t="str">
        <f t="shared" si="9"/>
        <v>-</v>
      </c>
      <c r="CH6" s="35" t="str">
        <f t="shared" si="9"/>
        <v>-</v>
      </c>
      <c r="CI6" s="35" t="str">
        <f t="shared" si="9"/>
        <v>-</v>
      </c>
      <c r="CJ6" s="35" t="str">
        <f t="shared" si="9"/>
        <v>-</v>
      </c>
      <c r="CK6" s="35">
        <f t="shared" si="9"/>
        <v>286.86</v>
      </c>
      <c r="CL6" s="34" t="str">
        <f>IF(CL7="","",IF(CL7="-","【-】","【"&amp;SUBSTITUTE(TEXT(CL7,"#,##0.00"),"-","△")&amp;"】"))</f>
        <v>【269.12】</v>
      </c>
      <c r="CM6" s="35" t="str">
        <f>IF(CM7="",NA(),CM7)</f>
        <v>-</v>
      </c>
      <c r="CN6" s="35" t="str">
        <f t="shared" ref="CN6:CV6" si="10">IF(CN7="",NA(),CN7)</f>
        <v>-</v>
      </c>
      <c r="CO6" s="35" t="str">
        <f t="shared" si="10"/>
        <v>-</v>
      </c>
      <c r="CP6" s="35" t="str">
        <f t="shared" si="10"/>
        <v>-</v>
      </c>
      <c r="CQ6" s="35">
        <f t="shared" si="10"/>
        <v>52.11</v>
      </c>
      <c r="CR6" s="35" t="str">
        <f t="shared" si="10"/>
        <v>-</v>
      </c>
      <c r="CS6" s="35" t="str">
        <f t="shared" si="10"/>
        <v>-</v>
      </c>
      <c r="CT6" s="35" t="str">
        <f t="shared" si="10"/>
        <v>-</v>
      </c>
      <c r="CU6" s="35" t="str">
        <f t="shared" si="10"/>
        <v>-</v>
      </c>
      <c r="CV6" s="35">
        <f t="shared" si="10"/>
        <v>57.22</v>
      </c>
      <c r="CW6" s="34" t="str">
        <f>IF(CW7="","",IF(CW7="-","【-】","【"&amp;SUBSTITUTE(TEXT(CW7,"#,##0.00"),"-","△")&amp;"】"))</f>
        <v>【59.35】</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67.290000000000006</v>
      </c>
      <c r="DH6" s="34" t="str">
        <f>IF(DH7="","",IF(DH7="-","【-】","【"&amp;SUBSTITUTE(TEXT(DH7,"#,##0.00"),"-","△")&amp;"】"))</f>
        <v>【76.98】</v>
      </c>
      <c r="DI6" s="35" t="str">
        <f>IF(DI7="",NA(),DI7)</f>
        <v>-</v>
      </c>
      <c r="DJ6" s="35" t="str">
        <f t="shared" ref="DJ6:DR6" si="12">IF(DJ7="",NA(),DJ7)</f>
        <v>-</v>
      </c>
      <c r="DK6" s="35" t="str">
        <f t="shared" si="12"/>
        <v>-</v>
      </c>
      <c r="DL6" s="35" t="str">
        <f t="shared" si="12"/>
        <v>-</v>
      </c>
      <c r="DM6" s="35">
        <f t="shared" si="12"/>
        <v>4.83</v>
      </c>
      <c r="DN6" s="35" t="str">
        <f t="shared" si="12"/>
        <v>-</v>
      </c>
      <c r="DO6" s="35" t="str">
        <f t="shared" si="12"/>
        <v>-</v>
      </c>
      <c r="DP6" s="35" t="str">
        <f t="shared" si="12"/>
        <v>-</v>
      </c>
      <c r="DQ6" s="35" t="str">
        <f t="shared" si="12"/>
        <v>-</v>
      </c>
      <c r="DR6" s="35">
        <f t="shared" si="12"/>
        <v>16.420000000000002</v>
      </c>
      <c r="DS6" s="34" t="str">
        <f>IF(DS7="","",IF(DS7="-","【-】","【"&amp;SUBSTITUTE(TEXT(DS7,"#,##0.00"),"-","△")&amp;"】"))</f>
        <v>【16.89】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2017</v>
      </c>
      <c r="C7" s="37">
        <v>242161</v>
      </c>
      <c r="D7" s="37">
        <v>46</v>
      </c>
      <c r="E7" s="37">
        <v>18</v>
      </c>
      <c r="F7" s="37">
        <v>0</v>
      </c>
      <c r="G7" s="37">
        <v>0</v>
      </c>
      <c r="H7" s="37" t="s">
        <v>108</v>
      </c>
      <c r="I7" s="37" t="s">
        <v>109</v>
      </c>
      <c r="J7" s="37" t="s">
        <v>110</v>
      </c>
      <c r="K7" s="37" t="s">
        <v>111</v>
      </c>
      <c r="L7" s="37" t="s">
        <v>112</v>
      </c>
      <c r="M7" s="37" t="s">
        <v>113</v>
      </c>
      <c r="N7" s="38" t="s">
        <v>114</v>
      </c>
      <c r="O7" s="38">
        <v>43.98</v>
      </c>
      <c r="P7" s="38">
        <v>0.75</v>
      </c>
      <c r="Q7" s="38">
        <v>100</v>
      </c>
      <c r="R7" s="38">
        <v>5400</v>
      </c>
      <c r="S7" s="38">
        <v>92863</v>
      </c>
      <c r="T7" s="38">
        <v>558.23</v>
      </c>
      <c r="U7" s="38">
        <v>166.35</v>
      </c>
      <c r="V7" s="38">
        <v>692</v>
      </c>
      <c r="W7" s="38">
        <v>20.75</v>
      </c>
      <c r="X7" s="38">
        <v>33.35</v>
      </c>
      <c r="Y7" s="38" t="s">
        <v>114</v>
      </c>
      <c r="Z7" s="38" t="s">
        <v>114</v>
      </c>
      <c r="AA7" s="38" t="s">
        <v>114</v>
      </c>
      <c r="AB7" s="38" t="s">
        <v>114</v>
      </c>
      <c r="AC7" s="38">
        <v>105.75</v>
      </c>
      <c r="AD7" s="38" t="s">
        <v>114</v>
      </c>
      <c r="AE7" s="38" t="s">
        <v>114</v>
      </c>
      <c r="AF7" s="38" t="s">
        <v>114</v>
      </c>
      <c r="AG7" s="38" t="s">
        <v>114</v>
      </c>
      <c r="AH7" s="38">
        <v>93.44</v>
      </c>
      <c r="AI7" s="38">
        <v>89.83</v>
      </c>
      <c r="AJ7" s="38" t="s">
        <v>114</v>
      </c>
      <c r="AK7" s="38" t="s">
        <v>114</v>
      </c>
      <c r="AL7" s="38" t="s">
        <v>114</v>
      </c>
      <c r="AM7" s="38" t="s">
        <v>114</v>
      </c>
      <c r="AN7" s="38">
        <v>5.0999999999999996</v>
      </c>
      <c r="AO7" s="38" t="s">
        <v>114</v>
      </c>
      <c r="AP7" s="38" t="s">
        <v>114</v>
      </c>
      <c r="AQ7" s="38" t="s">
        <v>114</v>
      </c>
      <c r="AR7" s="38" t="s">
        <v>114</v>
      </c>
      <c r="AS7" s="38">
        <v>123.58</v>
      </c>
      <c r="AT7" s="38">
        <v>148.12</v>
      </c>
      <c r="AU7" s="38" t="s">
        <v>114</v>
      </c>
      <c r="AV7" s="38" t="s">
        <v>114</v>
      </c>
      <c r="AW7" s="38" t="s">
        <v>114</v>
      </c>
      <c r="AX7" s="38" t="s">
        <v>114</v>
      </c>
      <c r="AY7" s="38">
        <v>757.19</v>
      </c>
      <c r="AZ7" s="38" t="s">
        <v>114</v>
      </c>
      <c r="BA7" s="38" t="s">
        <v>114</v>
      </c>
      <c r="BB7" s="38" t="s">
        <v>114</v>
      </c>
      <c r="BC7" s="38" t="s">
        <v>114</v>
      </c>
      <c r="BD7" s="38">
        <v>172.39</v>
      </c>
      <c r="BE7" s="38">
        <v>133.07</v>
      </c>
      <c r="BF7" s="38" t="s">
        <v>114</v>
      </c>
      <c r="BG7" s="38" t="s">
        <v>114</v>
      </c>
      <c r="BH7" s="38" t="s">
        <v>114</v>
      </c>
      <c r="BI7" s="38" t="s">
        <v>114</v>
      </c>
      <c r="BJ7" s="38">
        <v>167.29</v>
      </c>
      <c r="BK7" s="38" t="s">
        <v>114</v>
      </c>
      <c r="BL7" s="38" t="s">
        <v>114</v>
      </c>
      <c r="BM7" s="38" t="s">
        <v>114</v>
      </c>
      <c r="BN7" s="38" t="s">
        <v>114</v>
      </c>
      <c r="BO7" s="38">
        <v>407.42</v>
      </c>
      <c r="BP7" s="38">
        <v>329.28</v>
      </c>
      <c r="BQ7" s="38" t="s">
        <v>114</v>
      </c>
      <c r="BR7" s="38" t="s">
        <v>114</v>
      </c>
      <c r="BS7" s="38" t="s">
        <v>114</v>
      </c>
      <c r="BT7" s="38" t="s">
        <v>114</v>
      </c>
      <c r="BU7" s="38">
        <v>73.37</v>
      </c>
      <c r="BV7" s="38" t="s">
        <v>114</v>
      </c>
      <c r="BW7" s="38" t="s">
        <v>114</v>
      </c>
      <c r="BX7" s="38" t="s">
        <v>114</v>
      </c>
      <c r="BY7" s="38" t="s">
        <v>114</v>
      </c>
      <c r="BZ7" s="38">
        <v>57.08</v>
      </c>
      <c r="CA7" s="38">
        <v>60.55</v>
      </c>
      <c r="CB7" s="38" t="s">
        <v>114</v>
      </c>
      <c r="CC7" s="38" t="s">
        <v>114</v>
      </c>
      <c r="CD7" s="38" t="s">
        <v>114</v>
      </c>
      <c r="CE7" s="38" t="s">
        <v>114</v>
      </c>
      <c r="CF7" s="38">
        <v>408.42</v>
      </c>
      <c r="CG7" s="38" t="s">
        <v>114</v>
      </c>
      <c r="CH7" s="38" t="s">
        <v>114</v>
      </c>
      <c r="CI7" s="38" t="s">
        <v>114</v>
      </c>
      <c r="CJ7" s="38" t="s">
        <v>114</v>
      </c>
      <c r="CK7" s="38">
        <v>286.86</v>
      </c>
      <c r="CL7" s="38">
        <v>269.12</v>
      </c>
      <c r="CM7" s="38" t="s">
        <v>114</v>
      </c>
      <c r="CN7" s="38" t="s">
        <v>114</v>
      </c>
      <c r="CO7" s="38" t="s">
        <v>114</v>
      </c>
      <c r="CP7" s="38" t="s">
        <v>114</v>
      </c>
      <c r="CQ7" s="38">
        <v>52.11</v>
      </c>
      <c r="CR7" s="38" t="s">
        <v>114</v>
      </c>
      <c r="CS7" s="38" t="s">
        <v>114</v>
      </c>
      <c r="CT7" s="38" t="s">
        <v>114</v>
      </c>
      <c r="CU7" s="38" t="s">
        <v>114</v>
      </c>
      <c r="CV7" s="38">
        <v>57.22</v>
      </c>
      <c r="CW7" s="38">
        <v>59.35</v>
      </c>
      <c r="CX7" s="38" t="s">
        <v>114</v>
      </c>
      <c r="CY7" s="38" t="s">
        <v>114</v>
      </c>
      <c r="CZ7" s="38" t="s">
        <v>114</v>
      </c>
      <c r="DA7" s="38" t="s">
        <v>114</v>
      </c>
      <c r="DB7" s="38">
        <v>100</v>
      </c>
      <c r="DC7" s="38" t="s">
        <v>114</v>
      </c>
      <c r="DD7" s="38" t="s">
        <v>114</v>
      </c>
      <c r="DE7" s="38" t="s">
        <v>114</v>
      </c>
      <c r="DF7" s="38" t="s">
        <v>114</v>
      </c>
      <c r="DG7" s="38">
        <v>67.290000000000006</v>
      </c>
      <c r="DH7" s="38">
        <v>76.98</v>
      </c>
      <c r="DI7" s="38" t="s">
        <v>114</v>
      </c>
      <c r="DJ7" s="38" t="s">
        <v>114</v>
      </c>
      <c r="DK7" s="38" t="s">
        <v>114</v>
      </c>
      <c r="DL7" s="38" t="s">
        <v>114</v>
      </c>
      <c r="DM7" s="38">
        <v>4.83</v>
      </c>
      <c r="DN7" s="38" t="s">
        <v>114</v>
      </c>
      <c r="DO7" s="38" t="s">
        <v>114</v>
      </c>
      <c r="DP7" s="38" t="s">
        <v>114</v>
      </c>
      <c r="DQ7" s="38" t="s">
        <v>114</v>
      </c>
      <c r="DR7" s="38">
        <v>16.420000000000002</v>
      </c>
      <c r="DS7" s="38">
        <v>16.89</v>
      </c>
      <c r="DT7" s="38" t="s">
        <v>114</v>
      </c>
      <c r="DU7" s="38" t="s">
        <v>114</v>
      </c>
      <c r="DV7" s="38" t="s">
        <v>114</v>
      </c>
      <c r="DW7" s="38" t="s">
        <v>114</v>
      </c>
      <c r="DX7" s="38" t="s">
        <v>114</v>
      </c>
      <c r="DY7" s="38" t="s">
        <v>114</v>
      </c>
      <c r="DZ7" s="38" t="s">
        <v>114</v>
      </c>
      <c r="EA7" s="38" t="s">
        <v>114</v>
      </c>
      <c r="EB7" s="38" t="s">
        <v>114</v>
      </c>
      <c r="EC7" s="38" t="s">
        <v>114</v>
      </c>
      <c r="ED7" s="38" t="s">
        <v>114</v>
      </c>
      <c r="EE7" s="38" t="s">
        <v>114</v>
      </c>
      <c r="EF7" s="38" t="s">
        <v>114</v>
      </c>
      <c r="EG7" s="38" t="s">
        <v>114</v>
      </c>
      <c r="EH7" s="38" t="s">
        <v>114</v>
      </c>
      <c r="EI7" s="38" t="s">
        <v>114</v>
      </c>
      <c r="EJ7" s="38" t="s">
        <v>114</v>
      </c>
      <c r="EK7" s="38" t="s">
        <v>114</v>
      </c>
      <c r="EL7" s="38" t="s">
        <v>114</v>
      </c>
      <c r="EM7" s="38" t="s">
        <v>114</v>
      </c>
      <c r="EN7" s="38" t="s">
        <v>114</v>
      </c>
      <c r="EO7" s="38" t="s">
        <v>114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2018-12-03T08:57:14Z</dcterms:created>
  <dcterms:modified xsi:type="dcterms:W3CDTF">2019-02-07T02:50:03Z</dcterms:modified>
  <cp:category/>
</cp:coreProperties>
</file>