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飯南・飯高環境事務所\01.浄化槽\H３０保存ファイル\※各課、関係機関報告、依頼関係\2019.01.16 公営企業に係る「経営比較分析表」の分析等について（照会）　財務課\"/>
    </mc:Choice>
  </mc:AlternateContent>
  <workbookProtection workbookAlgorithmName="SHA-512" workbookHashValue="cxRgItA8IQvcaZb8RkajCaEoJGCjSScOogivkOOQNXJShHW7Yj1HUQGDOy3YwP9roLdTGGmmwX/OKTuqZ6qhWw==" workbookSaltValue="m8qGEm04zlzgXKUzwHU5P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<sst xmlns="http://schemas.openxmlformats.org/spreadsheetml/2006/main" count="251" uniqueCount="126">
  <si>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</si>
  <si>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</si>
  <si>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</si>
  <si>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</si>
  <si>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</si>
  <si>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</si>
  <si>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</si>
  <si>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</si>
  <si>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</si>
  <si>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</si>
  <si>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</si>
  <si>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</si>
  <si>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</si>
  <si>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</si>
  <si>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</si>
  <si>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</si>
  <si>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</si>
  <si>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</si>
  <si>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</si>
  <si>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</si>
  <si>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</si>
  <si>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</si>
  <si>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</si>
  <si>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</si>
  <si>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</si>
  <si>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</si>
  <si>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</si>
  <si>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</si>
  <si>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</si>
  <si>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</si>
  <si>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</si>
  <si>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</si>
  <si>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</si>
  <si>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</si>
  <si>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</si>
  <si>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</si>
  <si>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</si>
  <si>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</si>
  <si>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</si>
  <si>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</si>
  <si>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</si>
  <si>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</si>
  <si>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</si>
  <si>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</si>
  <si>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</si>
  <si>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</si>
  <si>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</si>
  <si>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</si>
  <si>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</si>
  <si>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</si>
  <si>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</si>
  <si>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</si>
  <si>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</si>
  <si>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</si>
  <si>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</si>
  <si>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</si>
  <si>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</si>
  <si>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</si>
  <si>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</si>
  <si>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</si>
  <si>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</si>
  <si>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</si>
  <si>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</si>
  <si>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</si>
  <si>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</si>
  <si>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</si>
  <si>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</si>
  <si>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</si>
  <si>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</si>
  <si>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</si>
  <si>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</si>
  <si>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</si>
  <si>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</si>
  <si>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</si>
  <si>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</si>
  <si>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</si>
  <si>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</si>
  <si>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</si>
  <si>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</si>
  <si>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</si>
  <si>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</si>
  <si>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</si>
  <si>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</si>
  <si>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</si>
  <si>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</si>
  <si>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</si>
  <si>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</si>
  <si>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</si>
  <si>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</si>
  <si>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</si>
  <si>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</si>
  <si>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</si>
  <si>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</si>
  <si>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</si>
  <si>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</si>
  <si>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</si>
  <si>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</si>
  <si>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</si>
  <si>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</si>
  <si>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</si>
  <si>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</si>
  <si>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</si>
  <si>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</si>
  <si>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</si>
  <si>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</si>
  <si>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</si>
  <si>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</si>
  <si>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</si>
  <si>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</si>
  <si>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</si>
  <si>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松阪市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</si>
  <si>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</si>
  <si>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</si>
  <si>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</si>
  <si>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</si>
  <si>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</si>
  <si>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</si>
  <si>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</si>
  <si>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</si>
  <si>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</si>
  <si>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</si>
  <si>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</si>
  <si>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</si>
  <si>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①収益的収支比率
使用料収入のみでは維持管理費や償還金の支払いが行えない状況にあり、不足分を一般会計からの繰入金で賄っている状況が続き、毎年度100％未満で推移している。使用料の段階的な値上げ等により財源確保を行わなければ経営改善につながりにくい。</t>
    </r>
    <r>
      <rPr>
        <sz val="11"/>
        <color rgb="FFFF0000"/>
        <rFont val="ＭＳ ゴシック"/>
        <family val="3"/>
        <charset val="128"/>
      </rPr>
      <t xml:space="preserve">
</t>
    </r>
    <r>
      <rPr>
        <sz val="11"/>
        <color theme="1"/>
        <rFont val="ＭＳ ゴシック"/>
        <family val="3"/>
        <charset val="128"/>
      </rPr>
      <t>④企業債残高対事業規模比率
現在比率が0.00％であるが、これは償還金を県補助金、基金繰入金、及び一般会計からの繰入金で賄っているためである。使用料の料金体系を見直して増収を図り、一般会計からの繰入金の比率を低下させて経営改善につなげることが必要である。</t>
    </r>
    <r>
      <rPr>
        <sz val="11"/>
        <color rgb="FFFF0000"/>
        <rFont val="ＭＳ ゴシック"/>
        <family val="3"/>
        <charset val="128"/>
      </rPr>
      <t xml:space="preserve">
</t>
    </r>
    <r>
      <rPr>
        <sz val="11"/>
        <color theme="1"/>
        <rFont val="ＭＳ ゴシック"/>
        <family val="3"/>
        <charset val="128"/>
      </rPr>
      <t>⑤経費回収率
類似団体の平均値と比較すると高い状況ではあるが、設置後20年を経過し老朽化した浄化槽が増え、維持管理費用の増加により年々低下傾向である。回収率の低下は適切に更新投資を行っている影響と思われる。</t>
    </r>
    <r>
      <rPr>
        <sz val="11"/>
        <color rgb="FFFF0000"/>
        <rFont val="ＭＳ ゴシック"/>
        <family val="3"/>
        <charset val="128"/>
      </rPr>
      <t xml:space="preserve">
</t>
    </r>
    <r>
      <rPr>
        <sz val="11"/>
        <rFont val="ＭＳ ゴシック"/>
        <family val="3"/>
        <charset val="128"/>
      </rPr>
      <t>⑥汚水処理原価
類似団体と比較すると低くなっている。新設の浄化槽の早期接続を促して有収水量の増加に努めていることが原価の低下につながっていると思われる。
⑦施設利用率
類似団体平均値と比較して、平成26年は高い状況であったが、平成27年以降は類似団体平均値が上昇した半面、過疎化の進行等により休止が増加して利用率が低い状況となったと思われる。
⑧水洗化率については、類似団体平均値と比較す
ると高くなっており、100％の状況である。</t>
    </r>
    <rPh sb="9" eb="12">
      <t>シヨウリョウ</t>
    </rPh>
    <rPh sb="12" eb="14">
      <t>シュウニュウ</t>
    </rPh>
    <rPh sb="18" eb="20">
      <t>イジ</t>
    </rPh>
    <rPh sb="20" eb="23">
      <t>カンリヒ</t>
    </rPh>
    <rPh sb="24" eb="27">
      <t>ショウカンキン</t>
    </rPh>
    <rPh sb="28" eb="30">
      <t>シハラ</t>
    </rPh>
    <rPh sb="32" eb="33">
      <t>オコナ</t>
    </rPh>
    <rPh sb="36" eb="38">
      <t>ジョウキョウ</t>
    </rPh>
    <rPh sb="42" eb="45">
      <t>フソクブン</t>
    </rPh>
    <rPh sb="46" eb="48">
      <t>イッパン</t>
    </rPh>
    <rPh sb="48" eb="50">
      <t>カイケイ</t>
    </rPh>
    <rPh sb="53" eb="55">
      <t>クリイレ</t>
    </rPh>
    <rPh sb="55" eb="56">
      <t>キン</t>
    </rPh>
    <rPh sb="57" eb="58">
      <t>マカナ</t>
    </rPh>
    <rPh sb="62" eb="64">
      <t>ジョウキョウ</t>
    </rPh>
    <rPh sb="65" eb="66">
      <t>ツヅ</t>
    </rPh>
    <rPh sb="68" eb="71">
      <t>マイネンド</t>
    </rPh>
    <rPh sb="75" eb="77">
      <t>ミマン</t>
    </rPh>
    <rPh sb="78" eb="80">
      <t>スイイ</t>
    </rPh>
    <rPh sb="85" eb="87">
      <t>シヨウ</t>
    </rPh>
    <rPh sb="87" eb="88">
      <t>リョウ</t>
    </rPh>
    <rPh sb="89" eb="92">
      <t>ダンカイテキ</t>
    </rPh>
    <rPh sb="93" eb="95">
      <t>ネア</t>
    </rPh>
    <rPh sb="96" eb="97">
      <t>トウ</t>
    </rPh>
    <rPh sb="100" eb="102">
      <t>ザイゲン</t>
    </rPh>
    <rPh sb="102" eb="104">
      <t>カクホ</t>
    </rPh>
    <rPh sb="105" eb="106">
      <t>オコナ</t>
    </rPh>
    <rPh sb="111" eb="113">
      <t>ケイエイ</t>
    </rPh>
    <rPh sb="113" eb="115">
      <t>カイゼン</t>
    </rPh>
    <rPh sb="139" eb="141">
      <t>ゲンザイ</t>
    </rPh>
    <rPh sb="141" eb="143">
      <t>ヒリツ</t>
    </rPh>
    <rPh sb="196" eb="199">
      <t>シヨウリョウ</t>
    </rPh>
    <rPh sb="200" eb="202">
      <t>リョウキン</t>
    </rPh>
    <rPh sb="202" eb="204">
      <t>タイケイ</t>
    </rPh>
    <rPh sb="205" eb="207">
      <t>ミナオ</t>
    </rPh>
    <rPh sb="209" eb="211">
      <t>ゾウシュウ</t>
    </rPh>
    <rPh sb="212" eb="213">
      <t>ハカ</t>
    </rPh>
    <rPh sb="215" eb="217">
      <t>イッパン</t>
    </rPh>
    <rPh sb="217" eb="219">
      <t>カイケイ</t>
    </rPh>
    <rPh sb="222" eb="224">
      <t>クリイレ</t>
    </rPh>
    <rPh sb="224" eb="225">
      <t>キン</t>
    </rPh>
    <rPh sb="226" eb="228">
      <t>ヒリツ</t>
    </rPh>
    <rPh sb="229" eb="231">
      <t>テイカ</t>
    </rPh>
    <rPh sb="234" eb="236">
      <t>ケイエイ</t>
    </rPh>
    <rPh sb="236" eb="238">
      <t>カイゼン</t>
    </rPh>
    <rPh sb="246" eb="248">
      <t>ヒツヨウ</t>
    </rPh>
    <rPh sb="322" eb="324">
      <t>ケイコウ</t>
    </rPh>
    <rPh sb="328" eb="330">
      <t>カイシュウ</t>
    </rPh>
    <rPh sb="330" eb="331">
      <t>リツ</t>
    </rPh>
    <rPh sb="332" eb="334">
      <t>テイカ</t>
    </rPh>
    <rPh sb="335" eb="337">
      <t>テキセツ</t>
    </rPh>
    <rPh sb="338" eb="340">
      <t>コウシン</t>
    </rPh>
    <rPh sb="340" eb="342">
      <t>トウシ</t>
    </rPh>
    <rPh sb="343" eb="344">
      <t>オコナ</t>
    </rPh>
    <rPh sb="348" eb="350">
      <t>エイキョウ</t>
    </rPh>
    <rPh sb="351" eb="352">
      <t>オモ</t>
    </rPh>
    <rPh sb="383" eb="385">
      <t>シンセツ</t>
    </rPh>
    <rPh sb="386" eb="389">
      <t>ジョウカソウ</t>
    </rPh>
    <rPh sb="390" eb="392">
      <t>ソウキ</t>
    </rPh>
    <rPh sb="392" eb="394">
      <t>セツゾク</t>
    </rPh>
    <rPh sb="395" eb="396">
      <t>ウナガ</t>
    </rPh>
    <rPh sb="398" eb="400">
      <t>ユウシュウ</t>
    </rPh>
    <rPh sb="400" eb="402">
      <t>スイリョウ</t>
    </rPh>
    <rPh sb="403" eb="405">
      <t>ゾウカ</t>
    </rPh>
    <rPh sb="406" eb="407">
      <t>ツト</t>
    </rPh>
    <rPh sb="414" eb="416">
      <t>ゲンカ</t>
    </rPh>
    <rPh sb="417" eb="419">
      <t>テイカ</t>
    </rPh>
    <rPh sb="428" eb="429">
      <t>オモ</t>
    </rPh>
    <rPh sb="475" eb="477">
      <t>イコウ</t>
    </rPh>
    <rPh sb="490" eb="492">
      <t>ハンメン</t>
    </rPh>
    <rPh sb="493" eb="496">
      <t>カソカ</t>
    </rPh>
    <rPh sb="497" eb="499">
      <t>シンコウ</t>
    </rPh>
    <rPh sb="499" eb="500">
      <t>トウ</t>
    </rPh>
    <rPh sb="503" eb="505">
      <t>キュウシ</t>
    </rPh>
    <rPh sb="506" eb="508">
      <t>ゾウカ</t>
    </rPh>
    <rPh sb="510" eb="513">
      <t>リヨウリツ</t>
    </rPh>
    <rPh sb="523" eb="524">
      <t>オモ</t>
    </rPh>
    <phoneticPr fontId="4"/>
  </si>
  <si>
    <t>飯南管内では平成8年度、飯高管内では平成10年度より浄化槽を設置しており、浄化槽本体の老朽化
は少ないものの、浄化槽内の部品やブロアの老朽
化よる修繕費用が年々増える状況で推移していくと考えられる。</t>
    <rPh sb="86" eb="88">
      <t>スイイ</t>
    </rPh>
    <rPh sb="93" eb="94">
      <t>カンガ</t>
    </rPh>
    <phoneticPr fontId="4"/>
  </si>
  <si>
    <t>今後も市町村整備型浄化槽の設置を進めていく予定であるが、飯南・飯高管内は高齢化率が高く、過疎化も進んでいることから、新たな浄化槽の設置が年々減少傾向になりつつある中で、老朽化に伴う修繕費用の増加が見込まれるため、今後、設置事業や維持管理の運営方法の見直しを検討する段階にきていると考える。</t>
    <rPh sb="44" eb="47">
      <t>カソカ</t>
    </rPh>
    <rPh sb="48" eb="49">
      <t>スス</t>
    </rPh>
    <rPh sb="109" eb="111">
      <t>セッチ</t>
    </rPh>
    <rPh sb="114" eb="116">
      <t>イジ</t>
    </rPh>
    <rPh sb="116" eb="118">
      <t>カンリ</t>
    </rPh>
    <rPh sb="124" eb="126">
      <t>ミナオ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</si>
</sst>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BA1-461D-9943-E0E82A9C04E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BA1-461D-9943-E0E82A9C04E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58.08</c:v>
                </c:pt>
                <c:pt idx="1">
                  <c:v>57.75</c:v>
                </c:pt>
                <c:pt idx="2">
                  <c:v>57.35</c:v>
                </c:pt>
                <c:pt idx="3">
                  <c:v>57.31</c:v>
                </c:pt>
                <c:pt idx="4">
                  <c:v>57.18</c:v>
                </c:pt>
              </c:numCache>
            </c:numRef>
          </c:val>
          <c:extLst>
            <c:ext xmlns:c16="http://schemas.microsoft.com/office/drawing/2014/chart" uri="{C3380CC4-5D6E-409C-BE32-E72D297353CC}">
              <c16:uniqueId val="{00000000-A111-4A90-AEE4-17169DD88CF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59.5</c:v>
                </c:pt>
                <c:pt idx="1">
                  <c:v>53.84</c:v>
                </c:pt>
                <c:pt idx="2">
                  <c:v>60.25</c:v>
                </c:pt>
                <c:pt idx="3">
                  <c:v>61.94</c:v>
                </c:pt>
                <c:pt idx="4">
                  <c:v>61.79</c:v>
                </c:pt>
              </c:numCache>
            </c:numRef>
          </c:val>
          <c:smooth val="0"/>
          <c:extLst>
            <c:ext xmlns:c16="http://schemas.microsoft.com/office/drawing/2014/chart" uri="{C3380CC4-5D6E-409C-BE32-E72D297353CC}">
              <c16:uniqueId val="{00000001-A111-4A90-AEE4-17169DD88CF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37A-49C6-BC4F-E263FD13018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92.37</c:v>
                </c:pt>
                <c:pt idx="1">
                  <c:v>95.04</c:v>
                </c:pt>
                <c:pt idx="2">
                  <c:v>95.26</c:v>
                </c:pt>
                <c:pt idx="3">
                  <c:v>94.14</c:v>
                </c:pt>
                <c:pt idx="4">
                  <c:v>92.44</c:v>
                </c:pt>
              </c:numCache>
            </c:numRef>
          </c:val>
          <c:smooth val="0"/>
          <c:extLst>
            <c:ext xmlns:c16="http://schemas.microsoft.com/office/drawing/2014/chart" uri="{C3380CC4-5D6E-409C-BE32-E72D297353CC}">
              <c16:uniqueId val="{00000001-D37A-49C6-BC4F-E263FD13018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99.07</c:v>
                </c:pt>
                <c:pt idx="1">
                  <c:v>98.29</c:v>
                </c:pt>
                <c:pt idx="2">
                  <c:v>96.97</c:v>
                </c:pt>
                <c:pt idx="3">
                  <c:v>97.34</c:v>
                </c:pt>
                <c:pt idx="4">
                  <c:v>96.52</c:v>
                </c:pt>
              </c:numCache>
            </c:numRef>
          </c:val>
          <c:extLst>
            <c:ext xmlns:c16="http://schemas.microsoft.com/office/drawing/2014/chart" uri="{C3380CC4-5D6E-409C-BE32-E72D297353CC}">
              <c16:uniqueId val="{00000000-B9B8-4205-8C69-7FCFE1EF0FB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B8-4205-8C69-7FCFE1EF0FB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32B-4840-BC77-4A4E3D729D4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2B-4840-BC77-4A4E3D729D4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204-42E9-8BE2-C848D4F5D1F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04-42E9-8BE2-C848D4F5D1F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FFA-421E-86BB-ED15C64D165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FA-421E-86BB-ED15C64D165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B5-487F-BA21-96A0DD75CBE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B5-487F-BA21-96A0DD75CBE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92F-4F52-9487-70A146BA30E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232.83</c:v>
                </c:pt>
                <c:pt idx="1">
                  <c:v>261.08</c:v>
                </c:pt>
                <c:pt idx="2">
                  <c:v>241.49</c:v>
                </c:pt>
                <c:pt idx="3">
                  <c:v>248.44</c:v>
                </c:pt>
                <c:pt idx="4">
                  <c:v>244.85</c:v>
                </c:pt>
              </c:numCache>
            </c:numRef>
          </c:val>
          <c:smooth val="0"/>
          <c:extLst>
            <c:ext xmlns:c16="http://schemas.microsoft.com/office/drawing/2014/chart" uri="{C3380CC4-5D6E-409C-BE32-E72D297353CC}">
              <c16:uniqueId val="{00000001-C92F-4F52-9487-70A146BA30E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95.33</c:v>
                </c:pt>
                <c:pt idx="1">
                  <c:v>94.61</c:v>
                </c:pt>
                <c:pt idx="2">
                  <c:v>92.87</c:v>
                </c:pt>
                <c:pt idx="3">
                  <c:v>93.55</c:v>
                </c:pt>
                <c:pt idx="4">
                  <c:v>92.58</c:v>
                </c:pt>
              </c:numCache>
            </c:numRef>
          </c:val>
          <c:extLst>
            <c:ext xmlns:c16="http://schemas.microsoft.com/office/drawing/2014/chart" uri="{C3380CC4-5D6E-409C-BE32-E72D297353CC}">
              <c16:uniqueId val="{00000000-F53D-4012-8ADF-DAC8E9C489F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67.92</c:v>
                </c:pt>
                <c:pt idx="1">
                  <c:v>68.61</c:v>
                </c:pt>
                <c:pt idx="2">
                  <c:v>65.7</c:v>
                </c:pt>
                <c:pt idx="3">
                  <c:v>66.73</c:v>
                </c:pt>
                <c:pt idx="4">
                  <c:v>64.78</c:v>
                </c:pt>
              </c:numCache>
            </c:numRef>
          </c:val>
          <c:smooth val="0"/>
          <c:extLst>
            <c:ext xmlns:c16="http://schemas.microsoft.com/office/drawing/2014/chart" uri="{C3380CC4-5D6E-409C-BE32-E72D297353CC}">
              <c16:uniqueId val="{00000001-F53D-4012-8ADF-DAC8E9C489F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217.03</c:v>
                </c:pt>
                <c:pt idx="1">
                  <c:v>224</c:v>
                </c:pt>
                <c:pt idx="2">
                  <c:v>227.34</c:v>
                </c:pt>
                <c:pt idx="3">
                  <c:v>222.85</c:v>
                </c:pt>
                <c:pt idx="4">
                  <c:v>222.95</c:v>
                </c:pt>
              </c:numCache>
            </c:numRef>
          </c:val>
          <c:extLst>
            <c:ext xmlns:c16="http://schemas.microsoft.com/office/drawing/2014/chart" uri="{C3380CC4-5D6E-409C-BE32-E72D297353CC}">
              <c16:uniqueId val="{00000000-E8EB-490C-A92B-0A2B607AECB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229.12</c:v>
                </c:pt>
                <c:pt idx="1">
                  <c:v>241.18</c:v>
                </c:pt>
                <c:pt idx="2">
                  <c:v>247.94</c:v>
                </c:pt>
                <c:pt idx="3">
                  <c:v>241.29</c:v>
                </c:pt>
                <c:pt idx="4">
                  <c:v>250.21</c:v>
                </c:pt>
              </c:numCache>
            </c:numRef>
          </c:val>
          <c:smooth val="0"/>
          <c:extLst>
            <c:ext xmlns:c16="http://schemas.microsoft.com/office/drawing/2014/chart" uri="{C3380CC4-5D6E-409C-BE32-E72D297353CC}">
              <c16:uniqueId val="{00000001-E8EB-490C-A92B-0A2B607AECB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三重県　松阪市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K2</v>
      </c>
      <c r="X8" s="71"/>
      <c r="Y8" s="71"/>
      <c r="Z8" s="71"/>
      <c r="AA8" s="71"/>
      <c r="AB8" s="71"/>
      <c r="AC8" s="71"/>
      <c r="AD8" s="72" t="str">
        <f>データ!$M$6</f>
        <v>非設置</v>
      </c>
      <c r="AE8" s="72"/>
      <c r="AF8" s="72"/>
      <c r="AG8" s="72"/>
      <c r="AH8" s="72"/>
      <c r="AI8" s="72"/>
      <c r="AJ8" s="72"/>
      <c r="AK8" s="3"/>
      <c r="AL8" s="68">
        <f>データ!S6</f>
        <v>165472</v>
      </c>
      <c r="AM8" s="68"/>
      <c r="AN8" s="68"/>
      <c r="AO8" s="68"/>
      <c r="AP8" s="68"/>
      <c r="AQ8" s="68"/>
      <c r="AR8" s="68"/>
      <c r="AS8" s="68"/>
      <c r="AT8" s="67">
        <f>データ!T6</f>
        <v>623.58000000000004</v>
      </c>
      <c r="AU8" s="67"/>
      <c r="AV8" s="67"/>
      <c r="AW8" s="67"/>
      <c r="AX8" s="67"/>
      <c r="AY8" s="67"/>
      <c r="AZ8" s="67"/>
      <c r="BA8" s="67"/>
      <c r="BB8" s="67">
        <f>データ!U6</f>
        <v>265.36</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4.88</v>
      </c>
      <c r="Q10" s="67"/>
      <c r="R10" s="67"/>
      <c r="S10" s="67"/>
      <c r="T10" s="67"/>
      <c r="U10" s="67"/>
      <c r="V10" s="67"/>
      <c r="W10" s="67">
        <f>データ!Q6</f>
        <v>100</v>
      </c>
      <c r="X10" s="67"/>
      <c r="Y10" s="67"/>
      <c r="Z10" s="67"/>
      <c r="AA10" s="67"/>
      <c r="AB10" s="67"/>
      <c r="AC10" s="67"/>
      <c r="AD10" s="68">
        <f>データ!R6</f>
        <v>4320</v>
      </c>
      <c r="AE10" s="68"/>
      <c r="AF10" s="68"/>
      <c r="AG10" s="68"/>
      <c r="AH10" s="68"/>
      <c r="AI10" s="68"/>
      <c r="AJ10" s="68"/>
      <c r="AK10" s="2"/>
      <c r="AL10" s="68">
        <f>データ!V6</f>
        <v>8046</v>
      </c>
      <c r="AM10" s="68"/>
      <c r="AN10" s="68"/>
      <c r="AO10" s="68"/>
      <c r="AP10" s="68"/>
      <c r="AQ10" s="68"/>
      <c r="AR10" s="68"/>
      <c r="AS10" s="68"/>
      <c r="AT10" s="67">
        <f>データ!W6</f>
        <v>204.25</v>
      </c>
      <c r="AU10" s="67"/>
      <c r="AV10" s="67"/>
      <c r="AW10" s="67"/>
      <c r="AX10" s="67"/>
      <c r="AY10" s="67"/>
      <c r="AZ10" s="67"/>
      <c r="BA10" s="67"/>
      <c r="BB10" s="67">
        <f>データ!X6</f>
        <v>39.39</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3"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3"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56</v>
      </c>
      <c r="N86" s="25" t="s">
        <v>56</v>
      </c>
      <c r="O86" s="25" t="str">
        <f>データ!EO6</f>
        <v>【-】</v>
      </c>
    </row>
  </sheetData>
  <sheetProtection algorithmName="SHA-512" hashValue="yc1UF/GomRCKEe84bupkwjCP++IjjJXKj1LPwHQu88iA6qh13t7HCkXIrw/zS03k8JtReLd8y63znbsu5W/dDQ==" saltValue="6DHZwGABM8n426uO1jZW1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242047</v>
      </c>
      <c r="D6" s="32">
        <f t="shared" si="3"/>
        <v>47</v>
      </c>
      <c r="E6" s="32">
        <f t="shared" si="3"/>
        <v>18</v>
      </c>
      <c r="F6" s="32">
        <f t="shared" si="3"/>
        <v>0</v>
      </c>
      <c r="G6" s="32">
        <f t="shared" si="3"/>
        <v>0</v>
      </c>
      <c r="H6" s="32" t="str">
        <f t="shared" si="3"/>
        <v>三重県　松阪市</v>
      </c>
      <c r="I6" s="32" t="str">
        <f t="shared" si="3"/>
        <v>法非適用</v>
      </c>
      <c r="J6" s="32" t="str">
        <f t="shared" si="3"/>
        <v>下水道事業</v>
      </c>
      <c r="K6" s="32" t="str">
        <f t="shared" si="3"/>
        <v>特定地域生活排水処理</v>
      </c>
      <c r="L6" s="32" t="str">
        <f t="shared" si="3"/>
        <v>K2</v>
      </c>
      <c r="M6" s="32" t="str">
        <f t="shared" si="3"/>
        <v>非設置</v>
      </c>
      <c r="N6" s="33" t="str">
        <f t="shared" si="3"/>
        <v>-</v>
      </c>
      <c r="O6" s="33" t="str">
        <f t="shared" si="3"/>
        <v>該当数値なし</v>
      </c>
      <c r="P6" s="33">
        <f t="shared" si="3"/>
        <v>4.88</v>
      </c>
      <c r="Q6" s="33">
        <f t="shared" si="3"/>
        <v>100</v>
      </c>
      <c r="R6" s="33">
        <f t="shared" si="3"/>
        <v>4320</v>
      </c>
      <c r="S6" s="33">
        <f t="shared" si="3"/>
        <v>165472</v>
      </c>
      <c r="T6" s="33">
        <f t="shared" si="3"/>
        <v>623.58000000000004</v>
      </c>
      <c r="U6" s="33">
        <f t="shared" si="3"/>
        <v>265.36</v>
      </c>
      <c r="V6" s="33">
        <f t="shared" si="3"/>
        <v>8046</v>
      </c>
      <c r="W6" s="33">
        <f t="shared" si="3"/>
        <v>204.25</v>
      </c>
      <c r="X6" s="33">
        <f t="shared" si="3"/>
        <v>39.39</v>
      </c>
      <c r="Y6" s="34">
        <f>IF(Y7="",NA(),Y7)</f>
        <v>99.07</v>
      </c>
      <c r="Z6" s="34">
        <f t="shared" ref="Z6:AH6" si="4">IF(Z7="",NA(),Z7)</f>
        <v>98.29</v>
      </c>
      <c r="AA6" s="34">
        <f t="shared" si="4"/>
        <v>96.97</v>
      </c>
      <c r="AB6" s="34">
        <f t="shared" si="4"/>
        <v>97.34</v>
      </c>
      <c r="AC6" s="34">
        <f t="shared" si="4"/>
        <v>96.52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232.83</v>
      </c>
      <c r="BL6" s="34">
        <f t="shared" si="7"/>
        <v>261.08</v>
      </c>
      <c r="BM6" s="34">
        <f t="shared" si="7"/>
        <v>241.49</v>
      </c>
      <c r="BN6" s="34">
        <f t="shared" si="7"/>
        <v>248.44</v>
      </c>
      <c r="BO6" s="34">
        <f t="shared" si="7"/>
        <v>244.85</v>
      </c>
      <c r="BP6" s="33" t="str">
        <f>IF(BP7="","",IF(BP7="-","【-】","【"&amp;SUBSTITUTE(TEXT(BP7,"#,##0.00"),"-","△")&amp;"】"))</f>
        <v>【329.28】</v>
      </c>
      <c r="BQ6" s="34">
        <f>IF(BQ7="",NA(),BQ7)</f>
        <v>95.33</v>
      </c>
      <c r="BR6" s="34">
        <f t="shared" ref="BR6:BZ6" si="8">IF(BR7="",NA(),BR7)</f>
        <v>94.61</v>
      </c>
      <c r="BS6" s="34">
        <f t="shared" si="8"/>
        <v>92.87</v>
      </c>
      <c r="BT6" s="34">
        <f t="shared" si="8"/>
        <v>93.55</v>
      </c>
      <c r="BU6" s="34">
        <f t="shared" si="8"/>
        <v>92.58</v>
      </c>
      <c r="BV6" s="34">
        <f t="shared" si="8"/>
        <v>67.92</v>
      </c>
      <c r="BW6" s="34">
        <f t="shared" si="8"/>
        <v>68.61</v>
      </c>
      <c r="BX6" s="34">
        <f t="shared" si="8"/>
        <v>65.7</v>
      </c>
      <c r="BY6" s="34">
        <f t="shared" si="8"/>
        <v>66.73</v>
      </c>
      <c r="BZ6" s="34">
        <f t="shared" si="8"/>
        <v>64.78</v>
      </c>
      <c r="CA6" s="33" t="str">
        <f>IF(CA7="","",IF(CA7="-","【-】","【"&amp;SUBSTITUTE(TEXT(CA7,"#,##0.00"),"-","△")&amp;"】"))</f>
        <v>【60.55】</v>
      </c>
      <c r="CB6" s="34">
        <f>IF(CB7="",NA(),CB7)</f>
        <v>217.03</v>
      </c>
      <c r="CC6" s="34">
        <f t="shared" ref="CC6:CK6" si="9">IF(CC7="",NA(),CC7)</f>
        <v>224</v>
      </c>
      <c r="CD6" s="34">
        <f t="shared" si="9"/>
        <v>227.34</v>
      </c>
      <c r="CE6" s="34">
        <f t="shared" si="9"/>
        <v>222.85</v>
      </c>
      <c r="CF6" s="34">
        <f t="shared" si="9"/>
        <v>222.95</v>
      </c>
      <c r="CG6" s="34">
        <f t="shared" si="9"/>
        <v>229.12</v>
      </c>
      <c r="CH6" s="34">
        <f t="shared" si="9"/>
        <v>241.18</v>
      </c>
      <c r="CI6" s="34">
        <f t="shared" si="9"/>
        <v>247.94</v>
      </c>
      <c r="CJ6" s="34">
        <f t="shared" si="9"/>
        <v>241.29</v>
      </c>
      <c r="CK6" s="34">
        <f t="shared" si="9"/>
        <v>250.21</v>
      </c>
      <c r="CL6" s="33" t="str">
        <f>IF(CL7="","",IF(CL7="-","【-】","【"&amp;SUBSTITUTE(TEXT(CL7,"#,##0.00"),"-","△")&amp;"】"))</f>
        <v>【269.12】</v>
      </c>
      <c r="CM6" s="34">
        <f>IF(CM7="",NA(),CM7)</f>
        <v>58.08</v>
      </c>
      <c r="CN6" s="34">
        <f t="shared" ref="CN6:CV6" si="10">IF(CN7="",NA(),CN7)</f>
        <v>57.75</v>
      </c>
      <c r="CO6" s="34">
        <f t="shared" si="10"/>
        <v>57.35</v>
      </c>
      <c r="CP6" s="34">
        <f t="shared" si="10"/>
        <v>57.31</v>
      </c>
      <c r="CQ6" s="34">
        <f t="shared" si="10"/>
        <v>57.18</v>
      </c>
      <c r="CR6" s="34">
        <f t="shared" si="10"/>
        <v>59.5</v>
      </c>
      <c r="CS6" s="34">
        <f t="shared" si="10"/>
        <v>53.84</v>
      </c>
      <c r="CT6" s="34">
        <f t="shared" si="10"/>
        <v>60.25</v>
      </c>
      <c r="CU6" s="34">
        <f t="shared" si="10"/>
        <v>61.94</v>
      </c>
      <c r="CV6" s="34">
        <f t="shared" si="10"/>
        <v>61.79</v>
      </c>
      <c r="CW6" s="33" t="str">
        <f>IF(CW7="","",IF(CW7="-","【-】","【"&amp;SUBSTITUTE(TEXT(CW7,"#,##0.00"),"-","△")&amp;"】"))</f>
        <v>【59.35】</v>
      </c>
      <c r="CX6" s="34">
        <f>IF(CX7="",NA(),CX7)</f>
        <v>100</v>
      </c>
      <c r="CY6" s="34">
        <f t="shared" ref="CY6:DG6" si="11">IF(CY7="",NA(),CY7)</f>
        <v>100</v>
      </c>
      <c r="CZ6" s="34">
        <f t="shared" si="11"/>
        <v>100</v>
      </c>
      <c r="DA6" s="34">
        <f t="shared" si="11"/>
        <v>100</v>
      </c>
      <c r="DB6" s="34">
        <f t="shared" si="11"/>
        <v>100</v>
      </c>
      <c r="DC6" s="34">
        <f t="shared" si="11"/>
        <v>92.37</v>
      </c>
      <c r="DD6" s="34">
        <f t="shared" si="11"/>
        <v>95.04</v>
      </c>
      <c r="DE6" s="34">
        <f t="shared" si="11"/>
        <v>95.26</v>
      </c>
      <c r="DF6" s="34">
        <f t="shared" si="11"/>
        <v>94.14</v>
      </c>
      <c r="DG6" s="34">
        <f t="shared" si="11"/>
        <v>92.44</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242047</v>
      </c>
      <c r="D7" s="36">
        <v>47</v>
      </c>
      <c r="E7" s="36">
        <v>18</v>
      </c>
      <c r="F7" s="36">
        <v>0</v>
      </c>
      <c r="G7" s="36">
        <v>0</v>
      </c>
      <c r="H7" s="36" t="s">
        <v>110</v>
      </c>
      <c r="I7" s="36" t="s">
        <v>111</v>
      </c>
      <c r="J7" s="36" t="s">
        <v>112</v>
      </c>
      <c r="K7" s="36" t="s">
        <v>113</v>
      </c>
      <c r="L7" s="36" t="s">
        <v>114</v>
      </c>
      <c r="M7" s="36" t="s">
        <v>115</v>
      </c>
      <c r="N7" s="37" t="s">
        <v>116</v>
      </c>
      <c r="O7" s="37" t="s">
        <v>117</v>
      </c>
      <c r="P7" s="37">
        <v>4.88</v>
      </c>
      <c r="Q7" s="37">
        <v>100</v>
      </c>
      <c r="R7" s="37">
        <v>4320</v>
      </c>
      <c r="S7" s="37">
        <v>165472</v>
      </c>
      <c r="T7" s="37">
        <v>623.58000000000004</v>
      </c>
      <c r="U7" s="37">
        <v>265.36</v>
      </c>
      <c r="V7" s="37">
        <v>8046</v>
      </c>
      <c r="W7" s="37">
        <v>204.25</v>
      </c>
      <c r="X7" s="37">
        <v>39.39</v>
      </c>
      <c r="Y7" s="37">
        <v>99.07</v>
      </c>
      <c r="Z7" s="37">
        <v>98.29</v>
      </c>
      <c r="AA7" s="37">
        <v>96.97</v>
      </c>
      <c r="AB7" s="37">
        <v>97.34</v>
      </c>
      <c r="AC7" s="37">
        <v>96.52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232.83</v>
      </c>
      <c r="BL7" s="37">
        <v>261.08</v>
      </c>
      <c r="BM7" s="37">
        <v>241.49</v>
      </c>
      <c r="BN7" s="37">
        <v>248.44</v>
      </c>
      <c r="BO7" s="37">
        <v>244.85</v>
      </c>
      <c r="BP7" s="37">
        <v>329.28</v>
      </c>
      <c r="BQ7" s="37">
        <v>95.33</v>
      </c>
      <c r="BR7" s="37">
        <v>94.61</v>
      </c>
      <c r="BS7" s="37">
        <v>92.87</v>
      </c>
      <c r="BT7" s="37">
        <v>93.55</v>
      </c>
      <c r="BU7" s="37">
        <v>92.58</v>
      </c>
      <c r="BV7" s="37">
        <v>67.92</v>
      </c>
      <c r="BW7" s="37">
        <v>68.61</v>
      </c>
      <c r="BX7" s="37">
        <v>65.7</v>
      </c>
      <c r="BY7" s="37">
        <v>66.73</v>
      </c>
      <c r="BZ7" s="37">
        <v>64.78</v>
      </c>
      <c r="CA7" s="37">
        <v>60.55</v>
      </c>
      <c r="CB7" s="37">
        <v>217.03</v>
      </c>
      <c r="CC7" s="37">
        <v>224</v>
      </c>
      <c r="CD7" s="37">
        <v>227.34</v>
      </c>
      <c r="CE7" s="37">
        <v>222.85</v>
      </c>
      <c r="CF7" s="37">
        <v>222.95</v>
      </c>
      <c r="CG7" s="37">
        <v>229.12</v>
      </c>
      <c r="CH7" s="37">
        <v>241.18</v>
      </c>
      <c r="CI7" s="37">
        <v>247.94</v>
      </c>
      <c r="CJ7" s="37">
        <v>241.29</v>
      </c>
      <c r="CK7" s="37">
        <v>250.21</v>
      </c>
      <c r="CL7" s="37">
        <v>269.12</v>
      </c>
      <c r="CM7" s="37">
        <v>58.08</v>
      </c>
      <c r="CN7" s="37">
        <v>57.75</v>
      </c>
      <c r="CO7" s="37">
        <v>57.35</v>
      </c>
      <c r="CP7" s="37">
        <v>57.31</v>
      </c>
      <c r="CQ7" s="37">
        <v>57.18</v>
      </c>
      <c r="CR7" s="37">
        <v>59.5</v>
      </c>
      <c r="CS7" s="37">
        <v>53.84</v>
      </c>
      <c r="CT7" s="37">
        <v>60.25</v>
      </c>
      <c r="CU7" s="37">
        <v>61.94</v>
      </c>
      <c r="CV7" s="37">
        <v>61.79</v>
      </c>
      <c r="CW7" s="37">
        <v>59.35</v>
      </c>
      <c r="CX7" s="37">
        <v>100</v>
      </c>
      <c r="CY7" s="37">
        <v>100</v>
      </c>
      <c r="CZ7" s="37">
        <v>100</v>
      </c>
      <c r="DA7" s="37">
        <v>100</v>
      </c>
      <c r="DB7" s="37">
        <v>100</v>
      </c>
      <c r="DC7" s="37">
        <v>92.37</v>
      </c>
      <c r="DD7" s="37">
        <v>95.04</v>
      </c>
      <c r="DE7" s="37">
        <v>95.26</v>
      </c>
      <c r="DF7" s="37">
        <v>94.14</v>
      </c>
      <c r="DG7" s="37">
        <v>92.44</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116</v>
      </c>
      <c r="EF7" s="37" t="s">
        <v>116</v>
      </c>
      <c r="EG7" s="37" t="s">
        <v>116</v>
      </c>
      <c r="EH7" s="37" t="s">
        <v>116</v>
      </c>
      <c r="EI7" s="37" t="s">
        <v>116</v>
      </c>
      <c r="EJ7" s="37" t="s">
        <v>116</v>
      </c>
      <c r="EK7" s="37" t="s">
        <v>116</v>
      </c>
      <c r="EL7" s="37" t="s">
        <v>116</v>
      </c>
      <c r="EM7" s="37" t="s">
        <v>116</v>
      </c>
      <c r="EN7" s="37" t="s">
        <v>116</v>
      </c>
      <c r="EO7" s="37" t="s">
        <v>116</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2019-01-29T10:42:33Z</cp:lastPrinted>
  <dcterms:created xsi:type="dcterms:W3CDTF">2018-12-03T09:40:09Z</dcterms:created>
  <dcterms:modified xsi:type="dcterms:W3CDTF">2019-01-29T10:43:29Z</dcterms:modified>
  <cp:category/>
</cp:coreProperties>
</file>