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mc:AlternateContent xmlns:mc="http://schemas.openxmlformats.org/markup-compatibility/2006">
    <mc:Choice Requires="x15">
      <x15ac:absPath xmlns:x15ac="http://schemas.microsoft.com/office/spreadsheetml/2010/11/ac" url="\\Filesv232\建設課\下水道担当\下水道関係\●決算統計\公営企業に係る「経営比較分析表」の分析等について\H30\【依頼_2.6〆】公営企業に係る経営比較分析表（平成29年度決算）の分析等について\H30経営比較分析表\【経営比較分析表】2017_243035_47_1718\【経営比較分析表】2017_243035_47_1718\"/>
    </mc:Choice>
  </mc:AlternateContent>
  <xr:revisionPtr revIDLastSave="0" documentId="8_{92788987-B069-4EBB-BEBF-0A1C96DA62D8}" xr6:coauthVersionLast="33" xr6:coauthVersionMax="33" xr10:uidLastSave="{00000000-0000-0000-0000-000000000000}"/>
  <workbookProtection workbookAlgorithmName="SHA-512" workbookHashValue="lybxCjMIOL7KNdYX6Lglndk1O/tqk1lJRhUMa/Kgukg1ePBYAaxle67Gvt5xrmN/B0SfGZsdQHEIGeXaihwahA==" workbookSaltValue="CZ7u5AmfPMh4BOohhU0U/A==" workbookSpinCount="100000" lockStructure="1"/>
  <bookViews>
    <workbookView xWindow="0" yWindow="0" windowWidth="20490" windowHeight="7710"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<sst xmlns="http://schemas.openxmlformats.org/spreadsheetml/2006/main" count="240" uniqueCount="125">
  <si>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</si>
  <si>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</si>
  <si>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</si>
  <si>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</si>
  <si>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</si>
  <si>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</si>
  <si>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</si>
  <si>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</si>
  <si>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</si>
  <si>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</si>
  <si>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</si>
  <si>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</si>
  <si>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</si>
  <si>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</si>
  <si>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</si>
  <si>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</si>
  <si>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</si>
  <si>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</si>
  <si>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</si>
  <si>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</si>
  <si>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</si>
  <si>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</si>
  <si>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</si>
  <si>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</si>
  <si>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</si>
  <si>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</si>
  <si>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</si>
  <si>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</si>
  <si>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</si>
  <si>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</si>
  <si>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</si>
  <si>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</si>
  <si>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</si>
  <si>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</si>
  <si>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</si>
  <si>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</si>
  <si>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</si>
  <si>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</si>
  <si>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</si>
  <si>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</si>
  <si>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</si>
  <si>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</si>
  <si>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</si>
  <si>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</si>
  <si>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</si>
  <si>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</si>
  <si>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</si>
  <si>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</si>
  <si>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</si>
  <si>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</si>
  <si>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</si>
  <si>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</si>
  <si>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</si>
  <si>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</si>
  <si>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</si>
  <si>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</si>
  <si>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</si>
  <si>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</si>
  <si>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</si>
  <si>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</si>
  <si>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</si>
  <si>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</si>
  <si>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</si>
  <si>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</si>
  <si>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</si>
  <si>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</si>
  <si>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</si>
  <si>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</si>
  <si>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</si>
  <si>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</si>
  <si>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</si>
  <si>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</si>
  <si>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</si>
  <si>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</si>
  <si>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</si>
  <si>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</si>
  <si>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</si>
  <si>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</si>
  <si>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</si>
  <si>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</si>
  <si>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</si>
  <si>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</si>
  <si>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</si>
  <si>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</si>
  <si>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</si>
  <si>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</si>
  <si>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</si>
  <si>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</si>
  <si>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</si>
  <si>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</si>
  <si>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</si>
  <si>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</si>
  <si>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</si>
  <si>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</si>
  <si>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</si>
  <si>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</si>
  <si>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</si>
  <si>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</si>
  <si>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</si>
  <si>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</si>
  <si>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</si>
  <si>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</si>
  <si>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</si>
  <si>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</si>
  <si>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</si>
  <si>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</si>
  <si>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</si>
  <si>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</si>
  <si>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</si>
  <si>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</si>
  <si>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</si>
  <si>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</si>
  <si>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</si>
  <si>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</si>
  <si>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</si>
  <si>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</si>
  <si>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</si>
  <si>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</si>
  <si>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</si>
  <si>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</si>
  <si>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</si>
  <si>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</si>
  <si>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⑥類似団体と比較して同等の数値となっている。
⑦類似団体より高い数値で推移している。
⑧100％に近い数値で推移しており、類似団体と比較しても高い数値となっている。
　当町は、汚水処理区域（公共下水道・特定環境保全公共下水道・農業集落排水事業）の整備は完了している。
　収益的収支比率や経費回収率から見ると下水道使用料以外の収入に依存している割合が大きいため、今後、使用料の改定が必要と思われる。</t>
    <rPh sb="119" eb="121">
      <t>ドウトウ</t>
    </rPh>
    <rPh sb="139" eb="140">
      <t>タカ</t>
    </rPh>
    <rPh sb="193" eb="195">
      <t>トウチョウ</t>
    </rPh>
    <rPh sb="197" eb="199">
      <t>オスイ</t>
    </rPh>
    <rPh sb="199" eb="201">
      <t>ショリ</t>
    </rPh>
    <rPh sb="201" eb="203">
      <t>クイキ</t>
    </rPh>
    <rPh sb="204" eb="206">
      <t>コウキョウ</t>
    </rPh>
    <rPh sb="206" eb="209">
      <t>ゲスイドウ</t>
    </rPh>
    <rPh sb="210" eb="212">
      <t>トクテイ</t>
    </rPh>
    <rPh sb="212" eb="214">
      <t>カンキョウ</t>
    </rPh>
    <rPh sb="214" eb="216">
      <t>ホゼン</t>
    </rPh>
    <rPh sb="216" eb="218">
      <t>コウキョウ</t>
    </rPh>
    <rPh sb="218" eb="221">
      <t>ゲスイドウ</t>
    </rPh>
    <rPh sb="222" eb="224">
      <t>ノウギョウ</t>
    </rPh>
    <rPh sb="224" eb="226">
      <t>シュウラク</t>
    </rPh>
    <rPh sb="226" eb="228">
      <t>ハイスイ</t>
    </rPh>
    <rPh sb="228" eb="230">
      <t>ジギョウ</t>
    </rPh>
    <rPh sb="232" eb="234">
      <t>セイビ</t>
    </rPh>
    <rPh sb="235" eb="237">
      <t>カンリョウ</t>
    </rPh>
    <rPh sb="244" eb="247">
      <t>シュウエキテキ</t>
    </rPh>
    <rPh sb="247" eb="249">
      <t>シュウシ</t>
    </rPh>
    <rPh sb="249" eb="251">
      <t>ヒリツ</t>
    </rPh>
    <rPh sb="252" eb="254">
      <t>ケイヒ</t>
    </rPh>
    <rPh sb="254" eb="256">
      <t>カイシュウ</t>
    </rPh>
    <rPh sb="256" eb="257">
      <t>リツ</t>
    </rPh>
    <rPh sb="259" eb="260">
      <t>ミ</t>
    </rPh>
    <rPh sb="262" eb="265">
      <t>ゲスイドウ</t>
    </rPh>
    <rPh sb="265" eb="268">
      <t>シヨウリョウ</t>
    </rPh>
    <rPh sb="268" eb="270">
      <t>イガイ</t>
    </rPh>
    <rPh sb="271" eb="273">
      <t>シュウニュウ</t>
    </rPh>
    <rPh sb="274" eb="276">
      <t>イゾン</t>
    </rPh>
    <rPh sb="280" eb="282">
      <t>ワリアイ</t>
    </rPh>
    <rPh sb="283" eb="284">
      <t>オオ</t>
    </rPh>
    <rPh sb="289" eb="291">
      <t>コンゴ</t>
    </rPh>
    <rPh sb="292" eb="295">
      <t>シヨウリョウ</t>
    </rPh>
    <rPh sb="296" eb="298">
      <t>カイテイ</t>
    </rPh>
    <rPh sb="299" eb="301">
      <t>ヒツヨウ</t>
    </rPh>
    <rPh sb="302" eb="303">
      <t>オモ</t>
    </rPh>
    <phoneticPr fontId="16"/>
  </si>
  <si>
    <t>　当町の下水道は布設開始から約30年経過しており、最適整備構想に基づき、計画的な更新が必要である。</t>
    <rPh sb="25" eb="27">
      <t>サイテキ</t>
    </rPh>
    <rPh sb="27" eb="29">
      <t>セイビ</t>
    </rPh>
    <rPh sb="29" eb="31">
      <t>コウソウ</t>
    </rPh>
    <rPh sb="32" eb="33">
      <t>モト</t>
    </rPh>
    <rPh sb="36" eb="39">
      <t>ケイカクテキ</t>
    </rPh>
    <rPh sb="40" eb="42">
      <t>コウシン</t>
    </rPh>
    <rPh sb="43" eb="45">
      <t>ヒツヨウ</t>
    </rPh>
    <phoneticPr fontId="16"/>
  </si>
  <si>
    <t>　町内における下水道事業ついては、完了となっており、今後人口減少が予想される中、施設更新等新たな投資が求められ、維持管理の財源確保が重要な課題である。</t>
    <rPh sb="1" eb="3">
      <t>チョウナイ</t>
    </rPh>
    <rPh sb="7" eb="10">
      <t>ゲスイドウ</t>
    </rPh>
    <rPh sb="10" eb="12">
      <t>ジギョウ</t>
    </rPh>
    <rPh sb="17" eb="19">
      <t>カンリョウ</t>
    </rPh>
    <rPh sb="26" eb="28">
      <t>コンゴ</t>
    </rPh>
    <rPh sb="28" eb="30">
      <t>ジンコウ</t>
    </rPh>
    <rPh sb="30" eb="32">
      <t>ゲンショウ</t>
    </rPh>
    <rPh sb="33" eb="35">
      <t>ヨソウ</t>
    </rPh>
    <rPh sb="38" eb="39">
      <t>ナカ</t>
    </rPh>
    <rPh sb="40" eb="42">
      <t>シセツ</t>
    </rPh>
    <rPh sb="42" eb="44">
      <t>コウシン</t>
    </rPh>
    <rPh sb="44" eb="45">
      <t>トウ</t>
    </rPh>
    <rPh sb="45" eb="46">
      <t>アラ</t>
    </rPh>
    <rPh sb="48" eb="50">
      <t>トウシ</t>
    </rPh>
    <rPh sb="51" eb="52">
      <t>モト</t>
    </rPh>
    <rPh sb="56" eb="58">
      <t>イジ</t>
    </rPh>
    <rPh sb="58" eb="60">
      <t>カンリ</t>
    </rPh>
    <rPh sb="61" eb="63">
      <t>ザイゲン</t>
    </rPh>
    <rPh sb="63" eb="65">
      <t>カクホ</t>
    </rPh>
    <rPh sb="66" eb="68">
      <t>ジュウヨウ</t>
    </rPh>
    <rPh sb="69" eb="71">
      <t>カダイ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</si>
</sst>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ge"/>
    <numFmt numFmtId="181" formatCode="&quot;¥&quot;#,##0;[Red]&quot;¥&quot;\-#,##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181"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13" fillId="0" borderId="0">
      <alignment vertical="center"/>
    </xf>
    <xf numFmtId="0" fontId="17" fillId="0" borderId="0">
      <alignment vertical="center"/>
    </xf>
    <xf numFmtId="0" fontId="17" fillId="0" borderId="0"/>
    <xf numFmtId="0" fontId="15"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cellXfs>
  <cellStyles count="21">
    <cellStyle name="桁区切り" xfId="1" builtinId="6"/>
    <cellStyle name="桁区切り 2" xfId="4" xr:uid="{00000000-0005-0000-0000-000000000000}"/>
    <cellStyle name="桁区切り 3" xfId="5" xr:uid="{00000000-0005-0000-0000-000001000000}"/>
    <cellStyle name="桁区切り 3 2" xfId="6" xr:uid="{00000000-0005-0000-0000-000002000000}"/>
    <cellStyle name="通貨 2" xfId="7" xr:uid="{00000000-0005-0000-0000-000003000000}"/>
    <cellStyle name="標準" xfId="0" builtinId="0"/>
    <cellStyle name="標準 2" xfId="3" xr:uid="{00000000-0005-0000-0000-000005000000}"/>
    <cellStyle name="標準 2 2" xfId="8" xr:uid="{00000000-0005-0000-0000-000006000000}"/>
    <cellStyle name="標準 2 3" xfId="9" xr:uid="{00000000-0005-0000-0000-000007000000}"/>
    <cellStyle name="標準 2 3 2" xfId="10" xr:uid="{00000000-0005-0000-0000-000008000000}"/>
    <cellStyle name="標準 2 4" xfId="11" xr:uid="{00000000-0005-0000-0000-000009000000}"/>
    <cellStyle name="標準 2_【重要】（県）指数表_書式まとめ" xfId="12" xr:uid="{00000000-0005-0000-0000-00000A000000}"/>
    <cellStyle name="標準 3" xfId="13" xr:uid="{00000000-0005-0000-0000-00000B000000}"/>
    <cellStyle name="標準 3 2" xfId="14" xr:uid="{00000000-0005-0000-0000-00000C000000}"/>
    <cellStyle name="標準 3 2 2" xfId="15" xr:uid="{00000000-0005-0000-0000-00000D000000}"/>
    <cellStyle name="標準 3 3" xfId="16" xr:uid="{00000000-0005-0000-0000-00000E000000}"/>
    <cellStyle name="標準 4" xfId="17" xr:uid="{00000000-0005-0000-0000-00000F000000}"/>
    <cellStyle name="標準 5" xfId="18" xr:uid="{00000000-0005-0000-0000-000010000000}"/>
    <cellStyle name="標準 6" xfId="19" xr:uid="{00000000-0005-0000-0000-000011000000}"/>
    <cellStyle name="標準 7" xfId="20" xr:uid="{00000000-0005-0000-0000-000012000000}"/>
    <cellStyle name="標準 8" xfId="2"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BE-4FD8-9C84-AC682A48F5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63BE-4FD8-9C84-AC682A48F5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69.05</c:v>
                </c:pt>
                <c:pt idx="1">
                  <c:v>69.239999999999995</c:v>
                </c:pt>
                <c:pt idx="2">
                  <c:v>65.52</c:v>
                </c:pt>
                <c:pt idx="3">
                  <c:v>70.63</c:v>
                </c:pt>
                <c:pt idx="4">
                  <c:v>63.57</c:v>
                </c:pt>
              </c:numCache>
            </c:numRef>
          </c:val>
          <c:extLst>
            <c:ext xmlns:c16="http://schemas.microsoft.com/office/drawing/2014/chart" uri="{C3380CC4-5D6E-409C-BE32-E72D297353CC}">
              <c16:uniqueId val="{00000000-7436-4D41-BFB5-D2CE881F03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7436-4D41-BFB5-D2CE881F03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99.65</c:v>
                </c:pt>
                <c:pt idx="1">
                  <c:v>99.65</c:v>
                </c:pt>
                <c:pt idx="2">
                  <c:v>99.61</c:v>
                </c:pt>
                <c:pt idx="3">
                  <c:v>99.69</c:v>
                </c:pt>
                <c:pt idx="4">
                  <c:v>99.69</c:v>
                </c:pt>
              </c:numCache>
            </c:numRef>
          </c:val>
          <c:extLst>
            <c:ext xmlns:c16="http://schemas.microsoft.com/office/drawing/2014/chart" uri="{C3380CC4-5D6E-409C-BE32-E72D297353CC}">
              <c16:uniqueId val="{00000000-D487-426A-A036-6740753172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D487-426A-A036-6740753172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88.96</c:v>
                </c:pt>
                <c:pt idx="1">
                  <c:v>89.89</c:v>
                </c:pt>
                <c:pt idx="2">
                  <c:v>86.87</c:v>
                </c:pt>
                <c:pt idx="3">
                  <c:v>87.24</c:v>
                </c:pt>
                <c:pt idx="4">
                  <c:v>88.82</c:v>
                </c:pt>
              </c:numCache>
            </c:numRef>
          </c:val>
          <c:extLst>
            <c:ext xmlns:c16="http://schemas.microsoft.com/office/drawing/2014/chart" uri="{C3380CC4-5D6E-409C-BE32-E72D297353CC}">
              <c16:uniqueId val="{00000000-72A1-4C22-82FB-031D1C8E807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A1-4C22-82FB-031D1C8E807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7-4FCD-BEAE-81C237E7DA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7-4FCD-BEAE-81C237E7DA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F-430B-91CD-EE8EBFB0FD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F-430B-91CD-EE8EBFB0FD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47-4867-985E-7D2B9286C5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47-4867-985E-7D2B9286C5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C7-4626-AA81-CF5AF1884F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C7-4626-AA81-CF5AF1884F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A9-4811-949C-356465E8B7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47A9-4811-949C-356465E8B7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38.409999999999997</c:v>
                </c:pt>
                <c:pt idx="1">
                  <c:v>29.25</c:v>
                </c:pt>
                <c:pt idx="2">
                  <c:v>33.22</c:v>
                </c:pt>
                <c:pt idx="3">
                  <c:v>45.79</c:v>
                </c:pt>
                <c:pt idx="4">
                  <c:v>46.19</c:v>
                </c:pt>
              </c:numCache>
            </c:numRef>
          </c:val>
          <c:extLst>
            <c:ext xmlns:c16="http://schemas.microsoft.com/office/drawing/2014/chart" uri="{C3380CC4-5D6E-409C-BE32-E72D297353CC}">
              <c16:uniqueId val="{00000000-EA64-425C-A2D1-AA38B59C5F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EA64-425C-A2D1-AA38B59C5F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167.53</c:v>
                </c:pt>
                <c:pt idx="1">
                  <c:v>224.25</c:v>
                </c:pt>
                <c:pt idx="2">
                  <c:v>245.52</c:v>
                </c:pt>
                <c:pt idx="3">
                  <c:v>214.06</c:v>
                </c:pt>
                <c:pt idx="4">
                  <c:v>278.20999999999998</c:v>
                </c:pt>
              </c:numCache>
            </c:numRef>
          </c:val>
          <c:extLst>
            <c:ext xmlns:c16="http://schemas.microsoft.com/office/drawing/2014/chart" uri="{C3380CC4-5D6E-409C-BE32-E72D297353CC}">
              <c16:uniqueId val="{00000000-D0BE-4AA1-86E1-A1EAD2F90F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D0BE-4AA1-86E1-A1EAD2F90F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3"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木曽岬町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62">
        <f>データ!S6</f>
        <v>6402</v>
      </c>
      <c r="AM8" s="62"/>
      <c r="AN8" s="62"/>
      <c r="AO8" s="62"/>
      <c r="AP8" s="62"/>
      <c r="AQ8" s="62"/>
      <c r="AR8" s="62"/>
      <c r="AS8" s="62"/>
      <c r="AT8" s="61">
        <f>データ!T6</f>
        <v>15.74</v>
      </c>
      <c r="AU8" s="61"/>
      <c r="AV8" s="61"/>
      <c r="AW8" s="61"/>
      <c r="AX8" s="61"/>
      <c r="AY8" s="61"/>
      <c r="AZ8" s="61"/>
      <c r="BA8" s="61"/>
      <c r="BB8" s="61">
        <f>データ!U6</f>
        <v>406.73</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35.29</v>
      </c>
      <c r="Q10" s="61"/>
      <c r="R10" s="61"/>
      <c r="S10" s="61"/>
      <c r="T10" s="61"/>
      <c r="U10" s="61"/>
      <c r="V10" s="61"/>
      <c r="W10" s="61">
        <f>データ!Q6</f>
        <v>76.040000000000006</v>
      </c>
      <c r="X10" s="61"/>
      <c r="Y10" s="61"/>
      <c r="Z10" s="61"/>
      <c r="AA10" s="61"/>
      <c r="AB10" s="61"/>
      <c r="AC10" s="61"/>
      <c r="AD10" s="62">
        <f>データ!R6</f>
        <v>1600</v>
      </c>
      <c r="AE10" s="62"/>
      <c r="AF10" s="62"/>
      <c r="AG10" s="62"/>
      <c r="AH10" s="62"/>
      <c r="AI10" s="62"/>
      <c r="AJ10" s="62"/>
      <c r="AK10" s="2"/>
      <c r="AL10" s="62">
        <f>データ!V6</f>
        <v>2245</v>
      </c>
      <c r="AM10" s="62"/>
      <c r="AN10" s="62"/>
      <c r="AO10" s="62"/>
      <c r="AP10" s="62"/>
      <c r="AQ10" s="62"/>
      <c r="AR10" s="62"/>
      <c r="AS10" s="62"/>
      <c r="AT10" s="61">
        <f>データ!W6</f>
        <v>1.19</v>
      </c>
      <c r="AU10" s="61"/>
      <c r="AV10" s="61"/>
      <c r="AW10" s="61"/>
      <c r="AX10" s="61"/>
      <c r="AY10" s="61"/>
      <c r="AZ10" s="61"/>
      <c r="BA10" s="61"/>
      <c r="BB10" s="61">
        <f>データ!X6</f>
        <v>1886.55</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122</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LCiWHeG3X+/GGcLxkn9+7j6HXs4kDW/EH6QWyMSA4cIU7Uq01GqG7AXeC4enXZGz/5FUYYot3LsVypvORPHPlw==" saltValue="nCR6Qr9LbtHDU/UTJWnVf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243035</v>
      </c>
      <c r="D6" s="32">
        <f t="shared" si="3"/>
        <v>47</v>
      </c>
      <c r="E6" s="32">
        <f t="shared" si="3"/>
        <v>17</v>
      </c>
      <c r="F6" s="32">
        <f t="shared" si="3"/>
        <v>5</v>
      </c>
      <c r="G6" s="32">
        <f t="shared" si="3"/>
        <v>0</v>
      </c>
      <c r="H6" s="32" t="str">
        <f t="shared" si="3"/>
        <v>三重県　木曽岬町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35.29</v>
      </c>
      <c r="Q6" s="33">
        <f t="shared" si="3"/>
        <v>76.040000000000006</v>
      </c>
      <c r="R6" s="33">
        <f t="shared" si="3"/>
        <v>1600</v>
      </c>
      <c r="S6" s="33">
        <f t="shared" si="3"/>
        <v>6402</v>
      </c>
      <c r="T6" s="33">
        <f t="shared" si="3"/>
        <v>15.74</v>
      </c>
      <c r="U6" s="33">
        <f t="shared" si="3"/>
        <v>406.73</v>
      </c>
      <c r="V6" s="33">
        <f t="shared" si="3"/>
        <v>2245</v>
      </c>
      <c r="W6" s="33">
        <f t="shared" si="3"/>
        <v>1.19</v>
      </c>
      <c r="X6" s="33">
        <f t="shared" si="3"/>
        <v>1886.55</v>
      </c>
      <c r="Y6" s="34">
        <f>IF(Y7="",NA(),Y7)</f>
        <v>88.96</v>
      </c>
      <c r="Z6" s="34">
        <f t="shared" ref="Z6:AH6" si="4">IF(Z7="",NA(),Z7)</f>
        <v>89.89</v>
      </c>
      <c r="AA6" s="34">
        <f t="shared" si="4"/>
        <v>86.87</v>
      </c>
      <c r="AB6" s="34">
        <f t="shared" si="4"/>
        <v>87.24</v>
      </c>
      <c r="AC6" s="34">
        <f t="shared" si="4"/>
        <v>88.82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38.409999999999997</v>
      </c>
      <c r="BR6" s="34">
        <f t="shared" ref="BR6:BZ6" si="8">IF(BR7="",NA(),BR7)</f>
        <v>29.25</v>
      </c>
      <c r="BS6" s="34">
        <f t="shared" si="8"/>
        <v>33.22</v>
      </c>
      <c r="BT6" s="34">
        <f t="shared" si="8"/>
        <v>45.79</v>
      </c>
      <c r="BU6" s="34">
        <f t="shared" si="8"/>
        <v>46.19</v>
      </c>
      <c r="BV6" s="34">
        <f t="shared" si="8"/>
        <v>50.9</v>
      </c>
      <c r="BW6" s="34">
        <f t="shared" si="8"/>
        <v>50.82</v>
      </c>
      <c r="BX6" s="34">
        <f t="shared" si="8"/>
        <v>52.19</v>
      </c>
      <c r="BY6" s="34">
        <f t="shared" si="8"/>
        <v>55.32</v>
      </c>
      <c r="BZ6" s="34">
        <f t="shared" si="8"/>
        <v>59.8</v>
      </c>
      <c r="CA6" s="33" t="str">
        <f>IF(CA7="","",IF(CA7="-","【-】","【"&amp;SUBSTITUTE(TEXT(CA7,"#,##0.00"),"-","△")&amp;"】"))</f>
        <v>【60.64】</v>
      </c>
      <c r="CB6" s="34">
        <f>IF(CB7="",NA(),CB7)</f>
        <v>167.53</v>
      </c>
      <c r="CC6" s="34">
        <f t="shared" ref="CC6:CK6" si="9">IF(CC7="",NA(),CC7)</f>
        <v>224.25</v>
      </c>
      <c r="CD6" s="34">
        <f t="shared" si="9"/>
        <v>245.52</v>
      </c>
      <c r="CE6" s="34">
        <f t="shared" si="9"/>
        <v>214.06</v>
      </c>
      <c r="CF6" s="34">
        <f t="shared" si="9"/>
        <v>278.20999999999998</v>
      </c>
      <c r="CG6" s="34">
        <f t="shared" si="9"/>
        <v>293.27</v>
      </c>
      <c r="CH6" s="34">
        <f t="shared" si="9"/>
        <v>300.52</v>
      </c>
      <c r="CI6" s="34">
        <f t="shared" si="9"/>
        <v>296.14</v>
      </c>
      <c r="CJ6" s="34">
        <f t="shared" si="9"/>
        <v>283.17</v>
      </c>
      <c r="CK6" s="34">
        <f t="shared" si="9"/>
        <v>263.76</v>
      </c>
      <c r="CL6" s="33" t="str">
        <f>IF(CL7="","",IF(CL7="-","【-】","【"&amp;SUBSTITUTE(TEXT(CL7,"#,##0.00"),"-","△")&amp;"】"))</f>
        <v>【255.52】</v>
      </c>
      <c r="CM6" s="34">
        <f>IF(CM7="",NA(),CM7)</f>
        <v>69.05</v>
      </c>
      <c r="CN6" s="34">
        <f t="shared" ref="CN6:CV6" si="10">IF(CN7="",NA(),CN7)</f>
        <v>69.239999999999995</v>
      </c>
      <c r="CO6" s="34">
        <f t="shared" si="10"/>
        <v>65.52</v>
      </c>
      <c r="CP6" s="34">
        <f t="shared" si="10"/>
        <v>70.63</v>
      </c>
      <c r="CQ6" s="34">
        <f t="shared" si="10"/>
        <v>63.57</v>
      </c>
      <c r="CR6" s="34">
        <f t="shared" si="10"/>
        <v>53.78</v>
      </c>
      <c r="CS6" s="34">
        <f t="shared" si="10"/>
        <v>53.24</v>
      </c>
      <c r="CT6" s="34">
        <f t="shared" si="10"/>
        <v>52.31</v>
      </c>
      <c r="CU6" s="34">
        <f t="shared" si="10"/>
        <v>60.65</v>
      </c>
      <c r="CV6" s="34">
        <f t="shared" si="10"/>
        <v>51.75</v>
      </c>
      <c r="CW6" s="33" t="str">
        <f>IF(CW7="","",IF(CW7="-","【-】","【"&amp;SUBSTITUTE(TEXT(CW7,"#,##0.00"),"-","△")&amp;"】"))</f>
        <v>【52.49】</v>
      </c>
      <c r="CX6" s="34">
        <f>IF(CX7="",NA(),CX7)</f>
        <v>99.65</v>
      </c>
      <c r="CY6" s="34">
        <f t="shared" ref="CY6:DG6" si="11">IF(CY7="",NA(),CY7)</f>
        <v>99.65</v>
      </c>
      <c r="CZ6" s="34">
        <f t="shared" si="11"/>
        <v>99.61</v>
      </c>
      <c r="DA6" s="34">
        <f t="shared" si="11"/>
        <v>99.69</v>
      </c>
      <c r="DB6" s="34">
        <f t="shared" si="11"/>
        <v>99.69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243035</v>
      </c>
      <c r="D7" s="36">
        <v>47</v>
      </c>
      <c r="E7" s="36">
        <v>17</v>
      </c>
      <c r="F7" s="36">
        <v>5</v>
      </c>
      <c r="G7" s="36">
        <v>0</v>
      </c>
      <c r="H7" s="36" t="s">
        <v>109</v>
      </c>
      <c r="I7" s="36" t="s">
        <v>110</v>
      </c>
      <c r="J7" s="36" t="s">
        <v>111</v>
      </c>
      <c r="K7" s="36" t="s">
        <v>112</v>
      </c>
      <c r="L7" s="36" t="s">
        <v>113</v>
      </c>
      <c r="M7" s="36" t="s">
        <v>114</v>
      </c>
      <c r="N7" s="37" t="s">
        <v>115</v>
      </c>
      <c r="O7" s="37" t="s">
        <v>116</v>
      </c>
      <c r="P7" s="37">
        <v>35.29</v>
      </c>
      <c r="Q7" s="37">
        <v>76.040000000000006</v>
      </c>
      <c r="R7" s="37">
        <v>1600</v>
      </c>
      <c r="S7" s="37">
        <v>6402</v>
      </c>
      <c r="T7" s="37">
        <v>15.74</v>
      </c>
      <c r="U7" s="37">
        <v>406.73</v>
      </c>
      <c r="V7" s="37">
        <v>2245</v>
      </c>
      <c r="W7" s="37">
        <v>1.19</v>
      </c>
      <c r="X7" s="37">
        <v>1886.55</v>
      </c>
      <c r="Y7" s="37">
        <v>88.96</v>
      </c>
      <c r="Z7" s="37">
        <v>89.89</v>
      </c>
      <c r="AA7" s="37">
        <v>86.87</v>
      </c>
      <c r="AB7" s="37">
        <v>87.24</v>
      </c>
      <c r="AC7" s="37">
        <v>88.82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38.409999999999997</v>
      </c>
      <c r="BR7" s="37">
        <v>29.25</v>
      </c>
      <c r="BS7" s="37">
        <v>33.22</v>
      </c>
      <c r="BT7" s="37">
        <v>45.79</v>
      </c>
      <c r="BU7" s="37">
        <v>46.19</v>
      </c>
      <c r="BV7" s="37">
        <v>50.9</v>
      </c>
      <c r="BW7" s="37">
        <v>50.82</v>
      </c>
      <c r="BX7" s="37">
        <v>52.19</v>
      </c>
      <c r="BY7" s="37">
        <v>55.32</v>
      </c>
      <c r="BZ7" s="37">
        <v>59.8</v>
      </c>
      <c r="CA7" s="37">
        <v>60.64</v>
      </c>
      <c r="CB7" s="37">
        <v>167.53</v>
      </c>
      <c r="CC7" s="37">
        <v>224.25</v>
      </c>
      <c r="CD7" s="37">
        <v>245.52</v>
      </c>
      <c r="CE7" s="37">
        <v>214.06</v>
      </c>
      <c r="CF7" s="37">
        <v>278.20999999999998</v>
      </c>
      <c r="CG7" s="37">
        <v>293.27</v>
      </c>
      <c r="CH7" s="37">
        <v>300.52</v>
      </c>
      <c r="CI7" s="37">
        <v>296.14</v>
      </c>
      <c r="CJ7" s="37">
        <v>283.17</v>
      </c>
      <c r="CK7" s="37">
        <v>263.76</v>
      </c>
      <c r="CL7" s="37">
        <v>255.52</v>
      </c>
      <c r="CM7" s="37">
        <v>69.05</v>
      </c>
      <c r="CN7" s="37">
        <v>69.239999999999995</v>
      </c>
      <c r="CO7" s="37">
        <v>65.52</v>
      </c>
      <c r="CP7" s="37">
        <v>70.63</v>
      </c>
      <c r="CQ7" s="37">
        <v>63.57</v>
      </c>
      <c r="CR7" s="37">
        <v>53.78</v>
      </c>
      <c r="CS7" s="37">
        <v>53.24</v>
      </c>
      <c r="CT7" s="37">
        <v>52.31</v>
      </c>
      <c r="CU7" s="37">
        <v>60.65</v>
      </c>
      <c r="CV7" s="37">
        <v>51.75</v>
      </c>
      <c r="CW7" s="37">
        <v>52.49</v>
      </c>
      <c r="CX7" s="37">
        <v>99.65</v>
      </c>
      <c r="CY7" s="37">
        <v>99.65</v>
      </c>
      <c r="CZ7" s="37">
        <v>99.61</v>
      </c>
      <c r="DA7" s="37">
        <v>99.69</v>
      </c>
      <c r="DB7" s="37">
        <v>99.69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9031</cp:lastModifiedBy>
  <dcterms:created xsi:type="dcterms:W3CDTF">2018-12-03T09:26:23Z</dcterms:created>
  <dcterms:modified xsi:type="dcterms:W3CDTF">2019-01-22T08:14:36Z</dcterms:modified>
  <cp:category/>
</cp:coreProperties>
</file>