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621\Desktop\Fw__【依頼_2_1（金）〆】公営企業に係る経営比較分析表（平成29年度決算）の分析等について_20190201\"/>
    </mc:Choice>
  </mc:AlternateContent>
  <workbookProtection workbookAlgorithmName="SHA-512" workbookHashValue="QTKbJsn7frdBCdWkbvbNwmaF4kRa0lWwZEY/4d3z7JXmOqR96oippWjkBlREbdwjlKPccpLnp6qo5RpEaDaJ2g==" workbookSaltValue="xVRTuH//c6SnGwaYbiYE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<sst xmlns="http://schemas.openxmlformats.org/spreadsheetml/2006/main" count="323" uniqueCount="123">
  <si>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</si>
  <si>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</si>
  <si>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</si>
  <si>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</si>
  <si>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</si>
  <si>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</si>
  <si>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</si>
  <si>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</si>
  <si>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</si>
  <si>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</si>
  <si>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</si>
  <si>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</si>
  <si>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</si>
  <si>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</si>
  <si>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</si>
  <si>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</si>
  <si>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</si>
  <si>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</si>
  <si>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</si>
  <si>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</si>
  <si>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</si>
  <si>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</si>
  <si>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</si>
  <si>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</si>
  <si>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</si>
  <si>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</si>
  <si>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</si>
  <si>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</si>
  <si>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</si>
  <si>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</si>
  <si>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</si>
  <si>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</si>
  <si>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</si>
  <si>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</si>
  <si>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</si>
  <si>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</si>
  <si>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</si>
  <si>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</si>
  <si>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</si>
  <si>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</si>
  <si>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</si>
  <si>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</si>
  <si>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</si>
  <si>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</si>
  <si>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</si>
  <si>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</si>
  <si>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</si>
  <si>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</si>
  <si>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</si>
  <si>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</si>
  <si>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</si>
  <si>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</si>
  <si>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</si>
  <si>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</si>
  <si>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</si>
  <si>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</si>
  <si>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</si>
  <si>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</si>
  <si>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</si>
  <si>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</si>
  <si>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</si>
  <si>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</si>
  <si>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</si>
  <si>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</si>
  <si>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</si>
  <si>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</si>
  <si>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</si>
  <si>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</si>
  <si>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</si>
  <si>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</si>
  <si>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</si>
  <si>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</si>
  <si>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</si>
  <si>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</si>
  <si>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</si>
  <si>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</si>
  <si>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</si>
  <si>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</si>
  <si>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</si>
  <si>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</si>
  <si>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</si>
  <si>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</si>
  <si>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</si>
  <si>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</si>
  <si>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</si>
  <si>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</si>
  <si>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</si>
  <si>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</si>
  <si>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</si>
  <si>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</si>
  <si>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</si>
  <si>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</si>
  <si>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</si>
  <si>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</si>
  <si>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</si>
  <si>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</si>
  <si>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</si>
  <si>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</si>
  <si>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</si>
  <si>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</si>
  <si>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</si>
  <si>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</si>
  <si>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</si>
  <si>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</si>
  <si>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</si>
  <si>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</si>
  <si>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</si>
  <si>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</si>
  <si>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</si>
  <si>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</si>
  <si>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</si>
  <si>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</si>
  <si>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</si>
  <si>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</si>
  <si>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</si>
  <si>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</si>
  <si>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</si>
  <si>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</si>
  <si>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</si>
  <si>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</si>
  <si>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施設の改修が望まれるが、現状では料金収入が運転費の捻出に留まる処理区も出現しつつある。
　今後も企業債の償還が継続することに加え、多くの処理区で施設の更新や改修により多額の経費が必要と見込まれるが、その改修費や普段の修理費の捻出が出来ない処理区も出る見込みであり、維持費等の支出の削減とともに、適正な料金収入の確保に取り組む必要がある。</t>
    <rPh sb="1" eb="3">
      <t>シセツ</t>
    </rPh>
    <rPh sb="4" eb="6">
      <t>カイシュウ</t>
    </rPh>
    <rPh sb="7" eb="8">
      <t>ノゾ</t>
    </rPh>
    <rPh sb="13" eb="15">
      <t>ゲンジョウ</t>
    </rPh>
    <rPh sb="17" eb="19">
      <t>リョウキン</t>
    </rPh>
    <rPh sb="19" eb="21">
      <t>シュウニュウ</t>
    </rPh>
    <rPh sb="22" eb="24">
      <t>ウンテン</t>
    </rPh>
    <rPh sb="24" eb="25">
      <t>ヒ</t>
    </rPh>
    <rPh sb="26" eb="28">
      <t>ネンシュツ</t>
    </rPh>
    <rPh sb="29" eb="30">
      <t>トド</t>
    </rPh>
    <rPh sb="32" eb="34">
      <t>ショリ</t>
    </rPh>
    <rPh sb="34" eb="35">
      <t>ク</t>
    </rPh>
    <rPh sb="36" eb="38">
      <t>シュツゲン</t>
    </rPh>
    <rPh sb="46" eb="48">
      <t>コンゴ</t>
    </rPh>
    <rPh sb="49" eb="51">
      <t>キギョウ</t>
    </rPh>
    <rPh sb="51" eb="52">
      <t>サイ</t>
    </rPh>
    <rPh sb="53" eb="55">
      <t>ショウカン</t>
    </rPh>
    <rPh sb="56" eb="58">
      <t>ケイゾク</t>
    </rPh>
    <rPh sb="63" eb="64">
      <t>クワ</t>
    </rPh>
    <rPh sb="66" eb="67">
      <t>オオ</t>
    </rPh>
    <rPh sb="69" eb="71">
      <t>ショリ</t>
    </rPh>
    <rPh sb="71" eb="72">
      <t>ク</t>
    </rPh>
    <rPh sb="73" eb="75">
      <t>シセツ</t>
    </rPh>
    <rPh sb="76" eb="78">
      <t>コウシン</t>
    </rPh>
    <rPh sb="79" eb="81">
      <t>カイシュウ</t>
    </rPh>
    <rPh sb="84" eb="86">
      <t>タガク</t>
    </rPh>
    <rPh sb="87" eb="89">
      <t>ケイヒ</t>
    </rPh>
    <rPh sb="90" eb="92">
      <t>ヒツヨウ</t>
    </rPh>
    <rPh sb="93" eb="95">
      <t>ミコ</t>
    </rPh>
    <rPh sb="102" eb="105">
      <t>カイシュウヒ</t>
    </rPh>
    <rPh sb="106" eb="108">
      <t>フダン</t>
    </rPh>
    <rPh sb="109" eb="112">
      <t>シュウリヒ</t>
    </rPh>
    <rPh sb="113" eb="115">
      <t>ネンシュツ</t>
    </rPh>
    <rPh sb="116" eb="118">
      <t>デキ</t>
    </rPh>
    <rPh sb="120" eb="122">
      <t>ショリ</t>
    </rPh>
    <rPh sb="122" eb="123">
      <t>ク</t>
    </rPh>
    <rPh sb="124" eb="125">
      <t>デ</t>
    </rPh>
    <rPh sb="126" eb="128">
      <t>ミコ</t>
    </rPh>
    <rPh sb="133" eb="136">
      <t>イジヒ</t>
    </rPh>
    <rPh sb="136" eb="137">
      <t>トウ</t>
    </rPh>
    <rPh sb="138" eb="140">
      <t>シシュツ</t>
    </rPh>
    <rPh sb="141" eb="143">
      <t>サクゲン</t>
    </rPh>
    <rPh sb="148" eb="150">
      <t>テキセイ</t>
    </rPh>
    <rPh sb="151" eb="153">
      <t>リョウキン</t>
    </rPh>
    <rPh sb="153" eb="155">
      <t>シュウニュウ</t>
    </rPh>
    <rPh sb="156" eb="158">
      <t>カクホ</t>
    </rPh>
    <rPh sb="159" eb="160">
      <t>ト</t>
    </rPh>
    <rPh sb="161" eb="162">
      <t>ク</t>
    </rPh>
    <rPh sb="163" eb="165">
      <t>ヒツヨウ</t>
    </rPh>
    <phoneticPr fontId="4"/>
  </si>
  <si>
    <t>　現状では老朽管渠がないため、改修のみの実施となっている。
 有形固定資産減価償却率は類似団体と比較し低い数値であるが、実情は全26処理区のうち、19処理区が供用開始から15年以上経過し、機器の老朽化が進んで施設の改修や更新が迫っている。
　今後は最適整備構想計画に基づき改築・修繕を実施していく。</t>
    <rPh sb="60" eb="62">
      <t>ジツジョウ</t>
    </rPh>
    <rPh sb="63" eb="64">
      <t>ゼン</t>
    </rPh>
    <rPh sb="66" eb="68">
      <t>ショリ</t>
    </rPh>
    <rPh sb="68" eb="69">
      <t>ク</t>
    </rPh>
    <rPh sb="75" eb="77">
      <t>ショリ</t>
    </rPh>
    <rPh sb="77" eb="78">
      <t>ク</t>
    </rPh>
    <rPh sb="94" eb="96">
      <t>キキ</t>
    </rPh>
    <rPh sb="97" eb="100">
      <t>ロウキュウカ</t>
    </rPh>
    <rPh sb="101" eb="102">
      <t>スス</t>
    </rPh>
    <rPh sb="124" eb="126">
      <t>サイテキ</t>
    </rPh>
    <rPh sb="126" eb="128">
      <t>セイビ</t>
    </rPh>
    <rPh sb="128" eb="130">
      <t>コウソウ</t>
    </rPh>
    <rPh sb="130" eb="132">
      <t>ケイカク</t>
    </rPh>
    <rPh sb="133" eb="134">
      <t>モト</t>
    </rPh>
    <phoneticPr fontId="4"/>
  </si>
  <si>
    <t xml:space="preserve">①経費回収率、汚水処理原価
　汚水処理費における公費負担分を除いて算出されているため、現状は一般会計繰入金により賄われていることが本表には反映されていない。
 今後は人口減少に伴い、処理コストが増加することが考えられるため、維持管理費等の削減へ取り組む必要がある。　
②企業債残高対事業規模比率
　類似団体と比較し、低い数値でありるが、山田南地区農業集落排水事業の整備に伴い、増加傾向にある。
③施設利用率
　類似団体とほぼ同等の数値であるが、施設処理能力を十分に活用しているとはいえない状態である。このことについても今後は人口減少による利用率の更なる下降が考えられるため、ダウンサイジングや施設統廃合を含めた更なる施設の効率化を検討する必要がある。
</t>
    <rPh sb="135" eb="137">
      <t>キギョウ</t>
    </rPh>
    <rPh sb="137" eb="138">
      <t>サイ</t>
    </rPh>
    <rPh sb="138" eb="140">
      <t>ザンダカ</t>
    </rPh>
    <rPh sb="140" eb="141">
      <t>タイ</t>
    </rPh>
    <rPh sb="141" eb="143">
      <t>ジギョウ</t>
    </rPh>
    <rPh sb="143" eb="145">
      <t>キボ</t>
    </rPh>
    <rPh sb="145" eb="147">
      <t>ヒリツ</t>
    </rPh>
    <rPh sb="149" eb="151">
      <t>ルイジ</t>
    </rPh>
    <rPh sb="151" eb="153">
      <t>ダンタイ</t>
    </rPh>
    <rPh sb="154" eb="156">
      <t>ヒカク</t>
    </rPh>
    <rPh sb="158" eb="159">
      <t>ヒク</t>
    </rPh>
    <rPh sb="160" eb="162">
      <t>スウチ</t>
    </rPh>
    <rPh sb="168" eb="170">
      <t>ヤマダ</t>
    </rPh>
    <rPh sb="170" eb="171">
      <t>ミナミ</t>
    </rPh>
    <rPh sb="171" eb="173">
      <t>チク</t>
    </rPh>
    <rPh sb="173" eb="175">
      <t>ノウギョウ</t>
    </rPh>
    <rPh sb="175" eb="177">
      <t>シュウラク</t>
    </rPh>
    <rPh sb="177" eb="179">
      <t>ハイスイ</t>
    </rPh>
    <rPh sb="179" eb="181">
      <t>ジギョウ</t>
    </rPh>
    <rPh sb="182" eb="184">
      <t>セイビ</t>
    </rPh>
    <rPh sb="185" eb="186">
      <t>トモナ</t>
    </rPh>
    <rPh sb="188" eb="190">
      <t>ゾウカ</t>
    </rPh>
    <rPh sb="190" eb="192">
      <t>ケイコウ</t>
    </rPh>
    <rPh sb="198" eb="200">
      <t>シセツ</t>
    </rPh>
    <rPh sb="200" eb="203">
      <t>リヨウリツ</t>
    </rPh>
    <rPh sb="205" eb="207">
      <t>ルイジ</t>
    </rPh>
    <rPh sb="207" eb="209">
      <t>ダンタイ</t>
    </rPh>
    <rPh sb="212" eb="214">
      <t>ドウトウ</t>
    </rPh>
    <rPh sb="215" eb="217">
      <t>スウチ</t>
    </rPh>
    <rPh sb="222" eb="224">
      <t>シセツ</t>
    </rPh>
    <rPh sb="224" eb="226">
      <t>ショリ</t>
    </rPh>
    <rPh sb="226" eb="228">
      <t>ノウリョク</t>
    </rPh>
    <rPh sb="229" eb="231">
      <t>ジュウブン</t>
    </rPh>
    <rPh sb="244" eb="246">
      <t>ジョウタイ</t>
    </rPh>
    <rPh sb="259" eb="261">
      <t>コンゴ</t>
    </rPh>
    <rPh sb="262" eb="264">
      <t>ジンコウ</t>
    </rPh>
    <rPh sb="264" eb="266">
      <t>ゲンショウ</t>
    </rPh>
    <rPh sb="269" eb="272">
      <t>リヨウリツ</t>
    </rPh>
    <rPh sb="273" eb="274">
      <t>サラ</t>
    </rPh>
    <rPh sb="276" eb="278">
      <t>カコウ</t>
    </rPh>
    <rPh sb="279" eb="280">
      <t>カンガ</t>
    </rPh>
    <rPh sb="296" eb="298">
      <t>シセツ</t>
    </rPh>
    <rPh sb="298" eb="301">
      <t>トウハイゴウ</t>
    </rPh>
    <rPh sb="302" eb="303">
      <t>フク</t>
    </rPh>
    <rPh sb="305" eb="306">
      <t>サラ</t>
    </rPh>
    <rPh sb="308" eb="310">
      <t>シセツ</t>
    </rPh>
    <rPh sb="311" eb="313">
      <t>コウリツ</t>
    </rPh>
    <rPh sb="313" eb="314">
      <t>カ</t>
    </rPh>
    <rPh sb="315" eb="317">
      <t>ケントウ</t>
    </rPh>
    <rPh sb="319" eb="3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</si>
</sst>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50-41BC-9DF4-A33BA2AB48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E750-41BC-9DF4-A33BA2AB48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60.66</c:v>
                </c:pt>
              </c:numCache>
            </c:numRef>
          </c:val>
          <c:extLst>
            <c:ext xmlns:c16="http://schemas.microsoft.com/office/drawing/2014/chart" uri="{C3380CC4-5D6E-409C-BE32-E72D297353CC}">
              <c16:uniqueId val="{00000000-87B5-4134-9F75-9D08BA7228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56.01</c:v>
                </c:pt>
              </c:numCache>
            </c:numRef>
          </c:val>
          <c:smooth val="0"/>
          <c:extLst>
            <c:ext xmlns:c16="http://schemas.microsoft.com/office/drawing/2014/chart" uri="{C3380CC4-5D6E-409C-BE32-E72D297353CC}">
              <c16:uniqueId val="{00000001-87B5-4134-9F75-9D08BA7228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82.61</c:v>
                </c:pt>
              </c:numCache>
            </c:numRef>
          </c:val>
          <c:extLst>
            <c:ext xmlns:c16="http://schemas.microsoft.com/office/drawing/2014/chart" uri="{C3380CC4-5D6E-409C-BE32-E72D297353CC}">
              <c16:uniqueId val="{00000000-27F7-4860-829E-11BE556CFB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89.77</c:v>
                </c:pt>
              </c:numCache>
            </c:numRef>
          </c:val>
          <c:smooth val="0"/>
          <c:extLst>
            <c:ext xmlns:c16="http://schemas.microsoft.com/office/drawing/2014/chart" uri="{C3380CC4-5D6E-409C-BE32-E72D297353CC}">
              <c16:uniqueId val="{00000001-27F7-4860-829E-11BE556CFB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99.44</c:v>
                </c:pt>
              </c:numCache>
            </c:numRef>
          </c:val>
          <c:extLst>
            <c:ext xmlns:c16="http://schemas.microsoft.com/office/drawing/2014/chart" uri="{C3380CC4-5D6E-409C-BE32-E72D297353CC}">
              <c16:uniqueId val="{00000000-02B3-4FC4-B3C6-79F206B2A3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100.99</c:v>
                </c:pt>
              </c:numCache>
            </c:numRef>
          </c:val>
          <c:smooth val="0"/>
          <c:extLst>
            <c:ext xmlns:c16="http://schemas.microsoft.com/office/drawing/2014/chart" uri="{C3380CC4-5D6E-409C-BE32-E72D297353CC}">
              <c16:uniqueId val="{00000001-02B3-4FC4-B3C6-79F206B2A3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3.88</c:v>
                </c:pt>
              </c:numCache>
            </c:numRef>
          </c:val>
          <c:extLst>
            <c:ext xmlns:c16="http://schemas.microsoft.com/office/drawing/2014/chart" uri="{C3380CC4-5D6E-409C-BE32-E72D297353CC}">
              <c16:uniqueId val="{00000000-A5EA-4E09-87F9-8A33F9F256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22.69</c:v>
                </c:pt>
              </c:numCache>
            </c:numRef>
          </c:val>
          <c:smooth val="0"/>
          <c:extLst>
            <c:ext xmlns:c16="http://schemas.microsoft.com/office/drawing/2014/chart" uri="{C3380CC4-5D6E-409C-BE32-E72D297353CC}">
              <c16:uniqueId val="{00000001-A5EA-4E09-87F9-8A33F9F256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ED-4859-9EC6-F6C2DB5648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3ED-4859-9EC6-F6C2DB5648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6.58</c:v>
                </c:pt>
              </c:numCache>
            </c:numRef>
          </c:val>
          <c:extLst>
            <c:ext xmlns:c16="http://schemas.microsoft.com/office/drawing/2014/chart" uri="{C3380CC4-5D6E-409C-BE32-E72D297353CC}">
              <c16:uniqueId val="{00000000-C20C-454B-BA2D-6E868F59F9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149.02000000000001</c:v>
                </c:pt>
              </c:numCache>
            </c:numRef>
          </c:val>
          <c:smooth val="0"/>
          <c:extLst>
            <c:ext xmlns:c16="http://schemas.microsoft.com/office/drawing/2014/chart" uri="{C3380CC4-5D6E-409C-BE32-E72D297353CC}">
              <c16:uniqueId val="{00000001-C20C-454B-BA2D-6E868F59F9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38.93</c:v>
                </c:pt>
              </c:numCache>
            </c:numRef>
          </c:val>
          <c:extLst>
            <c:ext xmlns:c16="http://schemas.microsoft.com/office/drawing/2014/chart" uri="{C3380CC4-5D6E-409C-BE32-E72D297353CC}">
              <c16:uniqueId val="{00000000-D0B5-4369-AAEC-0CB3C07D7D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38.119999999999997</c:v>
                </c:pt>
              </c:numCache>
            </c:numRef>
          </c:val>
          <c:smooth val="0"/>
          <c:extLst>
            <c:ext xmlns:c16="http://schemas.microsoft.com/office/drawing/2014/chart" uri="{C3380CC4-5D6E-409C-BE32-E72D297353CC}">
              <c16:uniqueId val="{00000001-D0B5-4369-AAEC-0CB3C07D7D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283.49</c:v>
                </c:pt>
              </c:numCache>
            </c:numRef>
          </c:val>
          <c:extLst>
            <c:ext xmlns:c16="http://schemas.microsoft.com/office/drawing/2014/chart" uri="{C3380CC4-5D6E-409C-BE32-E72D297353CC}">
              <c16:uniqueId val="{00000000-F057-4460-B60B-0549218AED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684.74</c:v>
                </c:pt>
              </c:numCache>
            </c:numRef>
          </c:val>
          <c:smooth val="0"/>
          <c:extLst>
            <c:ext xmlns:c16="http://schemas.microsoft.com/office/drawing/2014/chart" uri="{C3380CC4-5D6E-409C-BE32-E72D297353CC}">
              <c16:uniqueId val="{00000001-F057-4460-B60B-0549218AED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99.86</c:v>
                </c:pt>
              </c:numCache>
            </c:numRef>
          </c:val>
          <c:extLst>
            <c:ext xmlns:c16="http://schemas.microsoft.com/office/drawing/2014/chart" uri="{C3380CC4-5D6E-409C-BE32-E72D297353CC}">
              <c16:uniqueId val="{00000000-35E8-4DAC-832A-F9A306D2B4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65.33</c:v>
                </c:pt>
              </c:numCache>
            </c:numRef>
          </c:val>
          <c:smooth val="0"/>
          <c:extLst>
            <c:ext xmlns:c16="http://schemas.microsoft.com/office/drawing/2014/chart" uri="{C3380CC4-5D6E-409C-BE32-E72D297353CC}">
              <c16:uniqueId val="{00000001-35E8-4DAC-832A-F9A306D2B4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165.88</c:v>
                </c:pt>
              </c:numCache>
            </c:numRef>
          </c:val>
          <c:extLst>
            <c:ext xmlns:c16="http://schemas.microsoft.com/office/drawing/2014/chart" uri="{C3380CC4-5D6E-409C-BE32-E72D297353CC}">
              <c16:uniqueId val="{00000000-DDDA-48FD-B3E5-791AF63F70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227.43</c:v>
                </c:pt>
              </c:numCache>
            </c:numRef>
          </c:val>
          <c:smooth val="0"/>
          <c:extLst>
            <c:ext xmlns:c16="http://schemas.microsoft.com/office/drawing/2014/chart" uri="{C3380CC4-5D6E-409C-BE32-E72D297353CC}">
              <c16:uniqueId val="{00000001-DDDA-48FD-B3E5-791AF63F70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7">
        <f>データ!S6</f>
        <v>92863</v>
      </c>
      <c r="AM8" s="67"/>
      <c r="AN8" s="67"/>
      <c r="AO8" s="67"/>
      <c r="AP8" s="67"/>
      <c r="AQ8" s="67"/>
      <c r="AR8" s="67"/>
      <c r="AS8" s="67"/>
      <c r="AT8" s="66">
        <f>データ!T6</f>
        <v>558.23</v>
      </c>
      <c r="AU8" s="66"/>
      <c r="AV8" s="66"/>
      <c r="AW8" s="66"/>
      <c r="AX8" s="66"/>
      <c r="AY8" s="66"/>
      <c r="AZ8" s="66"/>
      <c r="BA8" s="66"/>
      <c r="BB8" s="66">
        <f>データ!U6</f>
        <v>166.35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57.3</v>
      </c>
      <c r="J10" s="66"/>
      <c r="K10" s="66"/>
      <c r="L10" s="66"/>
      <c r="M10" s="66"/>
      <c r="N10" s="66"/>
      <c r="O10" s="66"/>
      <c r="P10" s="66">
        <f>データ!P6</f>
        <v>18.73</v>
      </c>
      <c r="Q10" s="66"/>
      <c r="R10" s="66"/>
      <c r="S10" s="66"/>
      <c r="T10" s="66"/>
      <c r="U10" s="66"/>
      <c r="V10" s="66"/>
      <c r="W10" s="66">
        <f>データ!Q6</f>
        <v>100</v>
      </c>
      <c r="X10" s="66"/>
      <c r="Y10" s="66"/>
      <c r="Z10" s="66"/>
      <c r="AA10" s="66"/>
      <c r="AB10" s="66"/>
      <c r="AC10" s="66"/>
      <c r="AD10" s="67">
        <f>データ!R6</f>
        <v>4860</v>
      </c>
      <c r="AE10" s="67"/>
      <c r="AF10" s="67"/>
      <c r="AG10" s="67"/>
      <c r="AH10" s="67"/>
      <c r="AI10" s="67"/>
      <c r="AJ10" s="67"/>
      <c r="AK10" s="2"/>
      <c r="AL10" s="67">
        <f>データ!V6</f>
        <v>17318</v>
      </c>
      <c r="AM10" s="67"/>
      <c r="AN10" s="67"/>
      <c r="AO10" s="67"/>
      <c r="AP10" s="67"/>
      <c r="AQ10" s="67"/>
      <c r="AR10" s="67"/>
      <c r="AS10" s="67"/>
      <c r="AT10" s="66">
        <f>データ!W6</f>
        <v>10.24</v>
      </c>
      <c r="AU10" s="66"/>
      <c r="AV10" s="66"/>
      <c r="AW10" s="66"/>
      <c r="AX10" s="66"/>
      <c r="AY10" s="66"/>
      <c r="AZ10" s="66"/>
      <c r="BA10" s="66"/>
      <c r="BB10" s="66">
        <f>データ!X6</f>
        <v>1691.21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J7R7VGMDeY9hgfpvAKhCcxLVADV60lxawETEq764xDNUPdrb3qLMWSyzetmCSO1LFcESxfqcK/z/Y10AS0Fjiw==" saltValue="txD4OXkiu8g1i/PVDt+y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242161</v>
      </c>
      <c r="D6" s="33">
        <f t="shared" si="3"/>
        <v>46</v>
      </c>
      <c r="E6" s="33">
        <f t="shared" si="3"/>
        <v>17</v>
      </c>
      <c r="F6" s="33">
        <f t="shared" si="3"/>
        <v>5</v>
      </c>
      <c r="G6" s="33">
        <f t="shared" si="3"/>
        <v>0</v>
      </c>
      <c r="H6" s="33" t="str">
        <f t="shared" si="3"/>
        <v>三重県　伊賀市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57.3</v>
      </c>
      <c r="P6" s="34">
        <f t="shared" si="3"/>
        <v>18.73</v>
      </c>
      <c r="Q6" s="34">
        <f t="shared" si="3"/>
        <v>100</v>
      </c>
      <c r="R6" s="34">
        <f t="shared" si="3"/>
        <v>4860</v>
      </c>
      <c r="S6" s="34">
        <f t="shared" si="3"/>
        <v>92863</v>
      </c>
      <c r="T6" s="34">
        <f t="shared" si="3"/>
        <v>558.23</v>
      </c>
      <c r="U6" s="34">
        <f t="shared" si="3"/>
        <v>166.35</v>
      </c>
      <c r="V6" s="34">
        <f t="shared" si="3"/>
        <v>17318</v>
      </c>
      <c r="W6" s="34">
        <f t="shared" si="3"/>
        <v>10.24</v>
      </c>
      <c r="X6" s="34">
        <f t="shared" si="3"/>
        <v>1691.21</v>
      </c>
      <c r="Y6" s="35" t="str">
        <f>IF(Y7="",NA(),Y7)</f>
        <v>-</v>
      </c>
      <c r="Z6" s="35" t="str">
        <f t="shared" ref="Z6:AH6" si="4">IF(Z7="",NA(),Z7)</f>
        <v>-</v>
      </c>
      <c r="AA6" s="35" t="str">
        <f t="shared" si="4"/>
        <v>-</v>
      </c>
      <c r="AB6" s="35" t="str">
        <f t="shared" si="4"/>
        <v>-</v>
      </c>
      <c r="AC6" s="35">
        <f t="shared" si="4"/>
        <v>99.44</v>
      </c>
      <c r="AD6" s="35" t="str">
        <f t="shared" si="4"/>
        <v>-</v>
      </c>
      <c r="AE6" s="35" t="str">
        <f t="shared" si="4"/>
        <v>-</v>
      </c>
      <c r="AF6" s="35" t="str">
        <f t="shared" si="4"/>
        <v>-</v>
      </c>
      <c r="AG6" s="35" t="str">
        <f t="shared" si="4"/>
        <v>-</v>
      </c>
      <c r="AH6" s="35">
        <f t="shared" si="4"/>
        <v>100.99</v>
      </c>
      <c r="AI6" s="34" t="str">
        <f>IF(AI7="","",IF(AI7="-","【-】","【"&amp;SUBSTITUTE(TEXT(AI7,"#,##0.00"),"-","△")&amp;"】"))</f>
        <v>【100.96】</v>
      </c>
      <c r="AJ6" s="35" t="str">
        <f>IF(AJ7="",NA(),AJ7)</f>
        <v>-</v>
      </c>
      <c r="AK6" s="35" t="str">
        <f t="shared" ref="AK6:AS6" si="5">IF(AK7="",NA(),AK7)</f>
        <v>-</v>
      </c>
      <c r="AL6" s="35" t="str">
        <f t="shared" si="5"/>
        <v>-</v>
      </c>
      <c r="AM6" s="35" t="str">
        <f t="shared" si="5"/>
        <v>-</v>
      </c>
      <c r="AN6" s="35">
        <f t="shared" si="5"/>
        <v>6.58</v>
      </c>
      <c r="AO6" s="35" t="str">
        <f t="shared" si="5"/>
        <v>-</v>
      </c>
      <c r="AP6" s="35" t="str">
        <f t="shared" si="5"/>
        <v>-</v>
      </c>
      <c r="AQ6" s="35" t="str">
        <f t="shared" si="5"/>
        <v>-</v>
      </c>
      <c r="AR6" s="35" t="str">
        <f t="shared" si="5"/>
        <v>-</v>
      </c>
      <c r="AS6" s="35">
        <f t="shared" si="5"/>
        <v>149.02000000000001</v>
      </c>
      <c r="AT6" s="34" t="str">
        <f>IF(AT7="","",IF(AT7="-","【-】","【"&amp;SUBSTITUTE(TEXT(AT7,"#,##0.00"),"-","△")&amp;"】"))</f>
        <v>【198.51】</v>
      </c>
      <c r="AU6" s="35" t="str">
        <f>IF(AU7="",NA(),AU7)</f>
        <v>-</v>
      </c>
      <c r="AV6" s="35" t="str">
        <f t="shared" ref="AV6:BD6" si="6">IF(AV7="",NA(),AV7)</f>
        <v>-</v>
      </c>
      <c r="AW6" s="35" t="str">
        <f t="shared" si="6"/>
        <v>-</v>
      </c>
      <c r="AX6" s="35" t="str">
        <f t="shared" si="6"/>
        <v>-</v>
      </c>
      <c r="AY6" s="35">
        <f t="shared" si="6"/>
        <v>38.93</v>
      </c>
      <c r="AZ6" s="35" t="str">
        <f t="shared" si="6"/>
        <v>-</v>
      </c>
      <c r="BA6" s="35" t="str">
        <f t="shared" si="6"/>
        <v>-</v>
      </c>
      <c r="BB6" s="35" t="str">
        <f t="shared" si="6"/>
        <v>-</v>
      </c>
      <c r="BC6" s="35" t="str">
        <f t="shared" si="6"/>
        <v>-</v>
      </c>
      <c r="BD6" s="35">
        <f t="shared" si="6"/>
        <v>38.119999999999997</v>
      </c>
      <c r="BE6" s="34" t="str">
        <f>IF(BE7="","",IF(BE7="-","【-】","【"&amp;SUBSTITUTE(TEXT(BE7,"#,##0.00"),"-","△")&amp;"】"))</f>
        <v>【32.86】</v>
      </c>
      <c r="BF6" s="35" t="str">
        <f>IF(BF7="",NA(),BF7)</f>
        <v>-</v>
      </c>
      <c r="BG6" s="35" t="str">
        <f t="shared" ref="BG6:BO6" si="7">IF(BG7="",NA(),BG7)</f>
        <v>-</v>
      </c>
      <c r="BH6" s="35" t="str">
        <f t="shared" si="7"/>
        <v>-</v>
      </c>
      <c r="BI6" s="35" t="str">
        <f t="shared" si="7"/>
        <v>-</v>
      </c>
      <c r="BJ6" s="35">
        <f t="shared" si="7"/>
        <v>283.49</v>
      </c>
      <c r="BK6" s="35" t="str">
        <f t="shared" si="7"/>
        <v>-</v>
      </c>
      <c r="BL6" s="35" t="str">
        <f t="shared" si="7"/>
        <v>-</v>
      </c>
      <c r="BM6" s="35" t="str">
        <f t="shared" si="7"/>
        <v>-</v>
      </c>
      <c r="BN6" s="35" t="str">
        <f t="shared" si="7"/>
        <v>-</v>
      </c>
      <c r="BO6" s="35">
        <f t="shared" si="7"/>
        <v>684.74</v>
      </c>
      <c r="BP6" s="34" t="str">
        <f>IF(BP7="","",IF(BP7="-","【-】","【"&amp;SUBSTITUTE(TEXT(BP7,"#,##0.00"),"-","△")&amp;"】"))</f>
        <v>【814.89】</v>
      </c>
      <c r="BQ6" s="35" t="str">
        <f>IF(BQ7="",NA(),BQ7)</f>
        <v>-</v>
      </c>
      <c r="BR6" s="35" t="str">
        <f t="shared" ref="BR6:BZ6" si="8">IF(BR7="",NA(),BR7)</f>
        <v>-</v>
      </c>
      <c r="BS6" s="35" t="str">
        <f t="shared" si="8"/>
        <v>-</v>
      </c>
      <c r="BT6" s="35" t="str">
        <f t="shared" si="8"/>
        <v>-</v>
      </c>
      <c r="BU6" s="35">
        <f t="shared" si="8"/>
        <v>99.86</v>
      </c>
      <c r="BV6" s="35" t="str">
        <f t="shared" si="8"/>
        <v>-</v>
      </c>
      <c r="BW6" s="35" t="str">
        <f t="shared" si="8"/>
        <v>-</v>
      </c>
      <c r="BX6" s="35" t="str">
        <f t="shared" si="8"/>
        <v>-</v>
      </c>
      <c r="BY6" s="35" t="str">
        <f t="shared" si="8"/>
        <v>-</v>
      </c>
      <c r="BZ6" s="35">
        <f t="shared" si="8"/>
        <v>65.33</v>
      </c>
      <c r="CA6" s="34" t="str">
        <f>IF(CA7="","",IF(CA7="-","【-】","【"&amp;SUBSTITUTE(TEXT(CA7,"#,##0.00"),"-","△")&amp;"】"))</f>
        <v>【60.64】</v>
      </c>
      <c r="CB6" s="35" t="str">
        <f>IF(CB7="",NA(),CB7)</f>
        <v>-</v>
      </c>
      <c r="CC6" s="35" t="str">
        <f t="shared" ref="CC6:CK6" si="9">IF(CC7="",NA(),CC7)</f>
        <v>-</v>
      </c>
      <c r="CD6" s="35" t="str">
        <f t="shared" si="9"/>
        <v>-</v>
      </c>
      <c r="CE6" s="35" t="str">
        <f t="shared" si="9"/>
        <v>-</v>
      </c>
      <c r="CF6" s="35">
        <f t="shared" si="9"/>
        <v>165.88</v>
      </c>
      <c r="CG6" s="35" t="str">
        <f t="shared" si="9"/>
        <v>-</v>
      </c>
      <c r="CH6" s="35" t="str">
        <f t="shared" si="9"/>
        <v>-</v>
      </c>
      <c r="CI6" s="35" t="str">
        <f t="shared" si="9"/>
        <v>-</v>
      </c>
      <c r="CJ6" s="35" t="str">
        <f t="shared" si="9"/>
        <v>-</v>
      </c>
      <c r="CK6" s="35">
        <f t="shared" si="9"/>
        <v>227.43</v>
      </c>
      <c r="CL6" s="34" t="str">
        <f>IF(CL7="","",IF(CL7="-","【-】","【"&amp;SUBSTITUTE(TEXT(CL7,"#,##0.00"),"-","△")&amp;"】"))</f>
        <v>【255.52】</v>
      </c>
      <c r="CM6" s="35" t="str">
        <f>IF(CM7="",NA(),CM7)</f>
        <v>-</v>
      </c>
      <c r="CN6" s="35" t="str">
        <f t="shared" ref="CN6:CV6" si="10">IF(CN7="",NA(),CN7)</f>
        <v>-</v>
      </c>
      <c r="CO6" s="35" t="str">
        <f t="shared" si="10"/>
        <v>-</v>
      </c>
      <c r="CP6" s="35" t="str">
        <f t="shared" si="10"/>
        <v>-</v>
      </c>
      <c r="CQ6" s="35">
        <f t="shared" si="10"/>
        <v>60.66</v>
      </c>
      <c r="CR6" s="35" t="str">
        <f t="shared" si="10"/>
        <v>-</v>
      </c>
      <c r="CS6" s="35" t="str">
        <f t="shared" si="10"/>
        <v>-</v>
      </c>
      <c r="CT6" s="35" t="str">
        <f t="shared" si="10"/>
        <v>-</v>
      </c>
      <c r="CU6" s="35" t="str">
        <f t="shared" si="10"/>
        <v>-</v>
      </c>
      <c r="CV6" s="35">
        <f t="shared" si="10"/>
        <v>56.01</v>
      </c>
      <c r="CW6" s="34" t="str">
        <f>IF(CW7="","",IF(CW7="-","【-】","【"&amp;SUBSTITUTE(TEXT(CW7,"#,##0.00"),"-","△")&amp;"】"))</f>
        <v>【52.49】</v>
      </c>
      <c r="CX6" s="35" t="str">
        <f>IF(CX7="",NA(),CX7)</f>
        <v>-</v>
      </c>
      <c r="CY6" s="35" t="str">
        <f t="shared" ref="CY6:DG6" si="11">IF(CY7="",NA(),CY7)</f>
        <v>-</v>
      </c>
      <c r="CZ6" s="35" t="str">
        <f t="shared" si="11"/>
        <v>-</v>
      </c>
      <c r="DA6" s="35" t="str">
        <f t="shared" si="11"/>
        <v>-</v>
      </c>
      <c r="DB6" s="35">
        <f t="shared" si="11"/>
        <v>82.61</v>
      </c>
      <c r="DC6" s="35" t="str">
        <f t="shared" si="11"/>
        <v>-</v>
      </c>
      <c r="DD6" s="35" t="str">
        <f t="shared" si="11"/>
        <v>-</v>
      </c>
      <c r="DE6" s="35" t="str">
        <f t="shared" si="11"/>
        <v>-</v>
      </c>
      <c r="DF6" s="35" t="str">
        <f t="shared" si="11"/>
        <v>-</v>
      </c>
      <c r="DG6" s="35">
        <f t="shared" si="11"/>
        <v>89.77</v>
      </c>
      <c r="DH6" s="34" t="str">
        <f>IF(DH7="","",IF(DH7="-","【-】","【"&amp;SUBSTITUTE(TEXT(DH7,"#,##0.00"),"-","△")&amp;"】"))</f>
        <v>【85.49】</v>
      </c>
      <c r="DI6" s="35" t="str">
        <f>IF(DI7="",NA(),DI7)</f>
        <v>-</v>
      </c>
      <c r="DJ6" s="35" t="str">
        <f t="shared" ref="DJ6:DR6" si="12">IF(DJ7="",NA(),DJ7)</f>
        <v>-</v>
      </c>
      <c r="DK6" s="35" t="str">
        <f t="shared" si="12"/>
        <v>-</v>
      </c>
      <c r="DL6" s="35" t="str">
        <f t="shared" si="12"/>
        <v>-</v>
      </c>
      <c r="DM6" s="35">
        <f t="shared" si="12"/>
        <v>3.88</v>
      </c>
      <c r="DN6" s="35" t="str">
        <f t="shared" si="12"/>
        <v>-</v>
      </c>
      <c r="DO6" s="35" t="str">
        <f t="shared" si="12"/>
        <v>-</v>
      </c>
      <c r="DP6" s="35" t="str">
        <f t="shared" si="12"/>
        <v>-</v>
      </c>
      <c r="DQ6" s="35" t="str">
        <f t="shared" si="12"/>
        <v>-</v>
      </c>
      <c r="DR6" s="35">
        <f t="shared" si="12"/>
        <v>22.69</v>
      </c>
      <c r="DS6" s="34" t="str">
        <f>IF(DS7="","",IF(DS7="-","【-】","【"&amp;SUBSTITUTE(TEXT(DS7,"#,##0.00"),"-","△")&amp;"】"))</f>
        <v>【24.07】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0.44</v>
      </c>
      <c r="EO6" s="34" t="str">
        <f>IF(EO7="","",IF(EO7="-","【-】","【"&amp;SUBSTITUTE(TEXT(EO7,"#,##0.00"),"-","△")&amp;"】"))</f>
        <v>【0.11】</v>
      </c>
    </row>
    <row r="7" spans="1:148" s="36" customFormat="1" x14ac:dyDescent="0.15">
      <c r="A7" s="28"/>
      <c r="B7" s="37">
        <v>2017</v>
      </c>
      <c r="C7" s="37">
        <v>242161</v>
      </c>
      <c r="D7" s="37">
        <v>46</v>
      </c>
      <c r="E7" s="37">
        <v>17</v>
      </c>
      <c r="F7" s="37">
        <v>5</v>
      </c>
      <c r="G7" s="37">
        <v>0</v>
      </c>
      <c r="H7" s="37" t="s">
        <v>108</v>
      </c>
      <c r="I7" s="37" t="s">
        <v>109</v>
      </c>
      <c r="J7" s="37" t="s">
        <v>110</v>
      </c>
      <c r="K7" s="37" t="s">
        <v>111</v>
      </c>
      <c r="L7" s="37" t="s">
        <v>112</v>
      </c>
      <c r="M7" s="37" t="s">
        <v>113</v>
      </c>
      <c r="N7" s="38" t="s">
        <v>114</v>
      </c>
      <c r="O7" s="38">
        <v>57.3</v>
      </c>
      <c r="P7" s="38">
        <v>18.73</v>
      </c>
      <c r="Q7" s="38">
        <v>100</v>
      </c>
      <c r="R7" s="38">
        <v>4860</v>
      </c>
      <c r="S7" s="38">
        <v>92863</v>
      </c>
      <c r="T7" s="38">
        <v>558.23</v>
      </c>
      <c r="U7" s="38">
        <v>166.35</v>
      </c>
      <c r="V7" s="38">
        <v>17318</v>
      </c>
      <c r="W7" s="38">
        <v>10.24</v>
      </c>
      <c r="X7" s="38">
        <v>1691.21</v>
      </c>
      <c r="Y7" s="38" t="s">
        <v>114</v>
      </c>
      <c r="Z7" s="38" t="s">
        <v>114</v>
      </c>
      <c r="AA7" s="38" t="s">
        <v>114</v>
      </c>
      <c r="AB7" s="38" t="s">
        <v>114</v>
      </c>
      <c r="AC7" s="38">
        <v>99.44</v>
      </c>
      <c r="AD7" s="38" t="s">
        <v>114</v>
      </c>
      <c r="AE7" s="38" t="s">
        <v>114</v>
      </c>
      <c r="AF7" s="38" t="s">
        <v>114</v>
      </c>
      <c r="AG7" s="38" t="s">
        <v>114</v>
      </c>
      <c r="AH7" s="38">
        <v>100.99</v>
      </c>
      <c r="AI7" s="38">
        <v>100.96</v>
      </c>
      <c r="AJ7" s="38" t="s">
        <v>114</v>
      </c>
      <c r="AK7" s="38" t="s">
        <v>114</v>
      </c>
      <c r="AL7" s="38" t="s">
        <v>114</v>
      </c>
      <c r="AM7" s="38" t="s">
        <v>114</v>
      </c>
      <c r="AN7" s="38">
        <v>6.58</v>
      </c>
      <c r="AO7" s="38" t="s">
        <v>114</v>
      </c>
      <c r="AP7" s="38" t="s">
        <v>114</v>
      </c>
      <c r="AQ7" s="38" t="s">
        <v>114</v>
      </c>
      <c r="AR7" s="38" t="s">
        <v>114</v>
      </c>
      <c r="AS7" s="38">
        <v>149.02000000000001</v>
      </c>
      <c r="AT7" s="38">
        <v>198.51</v>
      </c>
      <c r="AU7" s="38" t="s">
        <v>114</v>
      </c>
      <c r="AV7" s="38" t="s">
        <v>114</v>
      </c>
      <c r="AW7" s="38" t="s">
        <v>114</v>
      </c>
      <c r="AX7" s="38" t="s">
        <v>114</v>
      </c>
      <c r="AY7" s="38">
        <v>38.93</v>
      </c>
      <c r="AZ7" s="38" t="s">
        <v>114</v>
      </c>
      <c r="BA7" s="38" t="s">
        <v>114</v>
      </c>
      <c r="BB7" s="38" t="s">
        <v>114</v>
      </c>
      <c r="BC7" s="38" t="s">
        <v>114</v>
      </c>
      <c r="BD7" s="38">
        <v>38.119999999999997</v>
      </c>
      <c r="BE7" s="38">
        <v>32.86</v>
      </c>
      <c r="BF7" s="38" t="s">
        <v>114</v>
      </c>
      <c r="BG7" s="38" t="s">
        <v>114</v>
      </c>
      <c r="BH7" s="38" t="s">
        <v>114</v>
      </c>
      <c r="BI7" s="38" t="s">
        <v>114</v>
      </c>
      <c r="BJ7" s="38">
        <v>283.49</v>
      </c>
      <c r="BK7" s="38" t="s">
        <v>114</v>
      </c>
      <c r="BL7" s="38" t="s">
        <v>114</v>
      </c>
      <c r="BM7" s="38" t="s">
        <v>114</v>
      </c>
      <c r="BN7" s="38" t="s">
        <v>114</v>
      </c>
      <c r="BO7" s="38">
        <v>684.74</v>
      </c>
      <c r="BP7" s="38">
        <v>814.89</v>
      </c>
      <c r="BQ7" s="38" t="s">
        <v>114</v>
      </c>
      <c r="BR7" s="38" t="s">
        <v>114</v>
      </c>
      <c r="BS7" s="38" t="s">
        <v>114</v>
      </c>
      <c r="BT7" s="38" t="s">
        <v>114</v>
      </c>
      <c r="BU7" s="38">
        <v>99.86</v>
      </c>
      <c r="BV7" s="38" t="s">
        <v>114</v>
      </c>
      <c r="BW7" s="38" t="s">
        <v>114</v>
      </c>
      <c r="BX7" s="38" t="s">
        <v>114</v>
      </c>
      <c r="BY7" s="38" t="s">
        <v>114</v>
      </c>
      <c r="BZ7" s="38">
        <v>65.33</v>
      </c>
      <c r="CA7" s="38">
        <v>60.64</v>
      </c>
      <c r="CB7" s="38" t="s">
        <v>114</v>
      </c>
      <c r="CC7" s="38" t="s">
        <v>114</v>
      </c>
      <c r="CD7" s="38" t="s">
        <v>114</v>
      </c>
      <c r="CE7" s="38" t="s">
        <v>114</v>
      </c>
      <c r="CF7" s="38">
        <v>165.88</v>
      </c>
      <c r="CG7" s="38" t="s">
        <v>114</v>
      </c>
      <c r="CH7" s="38" t="s">
        <v>114</v>
      </c>
      <c r="CI7" s="38" t="s">
        <v>114</v>
      </c>
      <c r="CJ7" s="38" t="s">
        <v>114</v>
      </c>
      <c r="CK7" s="38">
        <v>227.43</v>
      </c>
      <c r="CL7" s="38">
        <v>255.52</v>
      </c>
      <c r="CM7" s="38" t="s">
        <v>114</v>
      </c>
      <c r="CN7" s="38" t="s">
        <v>114</v>
      </c>
      <c r="CO7" s="38" t="s">
        <v>114</v>
      </c>
      <c r="CP7" s="38" t="s">
        <v>114</v>
      </c>
      <c r="CQ7" s="38">
        <v>60.66</v>
      </c>
      <c r="CR7" s="38" t="s">
        <v>114</v>
      </c>
      <c r="CS7" s="38" t="s">
        <v>114</v>
      </c>
      <c r="CT7" s="38" t="s">
        <v>114</v>
      </c>
      <c r="CU7" s="38" t="s">
        <v>114</v>
      </c>
      <c r="CV7" s="38">
        <v>56.01</v>
      </c>
      <c r="CW7" s="38">
        <v>52.49</v>
      </c>
      <c r="CX7" s="38" t="s">
        <v>114</v>
      </c>
      <c r="CY7" s="38" t="s">
        <v>114</v>
      </c>
      <c r="CZ7" s="38" t="s">
        <v>114</v>
      </c>
      <c r="DA7" s="38" t="s">
        <v>114</v>
      </c>
      <c r="DB7" s="38">
        <v>82.61</v>
      </c>
      <c r="DC7" s="38" t="s">
        <v>114</v>
      </c>
      <c r="DD7" s="38" t="s">
        <v>114</v>
      </c>
      <c r="DE7" s="38" t="s">
        <v>114</v>
      </c>
      <c r="DF7" s="38" t="s">
        <v>114</v>
      </c>
      <c r="DG7" s="38">
        <v>89.77</v>
      </c>
      <c r="DH7" s="38">
        <v>85.49</v>
      </c>
      <c r="DI7" s="38" t="s">
        <v>114</v>
      </c>
      <c r="DJ7" s="38" t="s">
        <v>114</v>
      </c>
      <c r="DK7" s="38" t="s">
        <v>114</v>
      </c>
      <c r="DL7" s="38" t="s">
        <v>114</v>
      </c>
      <c r="DM7" s="38">
        <v>3.88</v>
      </c>
      <c r="DN7" s="38" t="s">
        <v>114</v>
      </c>
      <c r="DO7" s="38" t="s">
        <v>114</v>
      </c>
      <c r="DP7" s="38" t="s">
        <v>114</v>
      </c>
      <c r="DQ7" s="38" t="s">
        <v>114</v>
      </c>
      <c r="DR7" s="38">
        <v>22.69</v>
      </c>
      <c r="DS7" s="38">
        <v>24.07</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2019-02-06T07:37:07Z</cp:lastPrinted>
  <dcterms:created xsi:type="dcterms:W3CDTF">2018-12-03T08:55:32Z</dcterms:created>
  <dcterms:modified xsi:type="dcterms:W3CDTF">2019-02-06T07:37:18Z</dcterms:modified>
  <cp:category/>
</cp:coreProperties>
</file>