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g2010\職員共有フォルダ\035上下水道部\02下水道課\99下水道課共有\旧フォルダ移行\事務\●財務関係等各種調査\その他\H30\H31.2.6【平成30年度経営比較分析表】\01 提出\"/>
    </mc:Choice>
  </mc:AlternateContent>
  <workbookProtection workbookAlgorithmName="SHA-512" workbookHashValue="IQAIx4JchCwDdeUHBEP41FOlEb35MN/Mob9SpnrK/aI7Lg5nR2v78mOGveRjrs+dvQoJhr1fjwO7Sui6PRTAdA==" workbookSaltValue="vACnky6dcerio7T4XF4Zpw==" workbookSpinCount="100000" lockStructure="1"/>
  <bookViews>
    <workbookView xWindow="0" yWindow="0" windowWidth="15360" windowHeight="7632"/>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I10" i="4"/>
  <c r="AL8" i="4"/>
  <c r="P8" i="4"/>
  <c r="I8" i="4"/>
  <c r="C10" i="5" l="1"/>
  <c r="D10" i="5"/>
  <c r="E10" i="5"/>
  <c r="B10" i="5"/>
</calcChain>
</file>

<file path=xl/sharedStrings.xml><?xml version="1.0" encoding="utf-8"?>
<sst xmlns="http://schemas.openxmlformats.org/spreadsheetml/2006/main" count="240" uniqueCount="125">
  <si>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</si>
  <si>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</si>
  <si>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</si>
  <si>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</si>
  <si>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</si>
  <si>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</si>
  <si>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</si>
  <si>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</si>
  <si>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</si>
  <si>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</si>
  <si>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</si>
  <si>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</si>
  <si>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</si>
  <si>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</si>
  <si>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</si>
  <si>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</si>
  <si>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</si>
  <si>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</si>
  <si>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</si>
  <si>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</si>
  <si>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</si>
  <si>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</si>
  <si>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</si>
  <si>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</si>
  <si>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</si>
  <si>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</si>
  <si>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</si>
  <si>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</si>
  <si>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</si>
  <si>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</si>
  <si>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</si>
  <si>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</si>
  <si>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</si>
  <si>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</si>
  <si>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</si>
  <si>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</si>
  <si>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</si>
  <si>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</si>
  <si>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</si>
  <si>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</si>
  <si>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</si>
  <si>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</si>
  <si>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</si>
  <si>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</si>
  <si>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</si>
  <si>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</si>
  <si>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</si>
  <si>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</si>
  <si>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</si>
  <si>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</si>
  <si>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</si>
  <si>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</si>
  <si>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</si>
  <si>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</si>
  <si>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</si>
  <si>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</si>
  <si>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</si>
  <si>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</si>
  <si>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</si>
  <si>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</si>
  <si>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</si>
  <si>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</si>
  <si>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</si>
  <si>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</si>
  <si>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</si>
  <si>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</si>
  <si>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</si>
  <si>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</si>
  <si>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</si>
  <si>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</si>
  <si>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</si>
  <si>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</si>
  <si>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</si>
  <si>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</si>
  <si>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</si>
  <si>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</si>
  <si>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</si>
  <si>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</si>
  <si>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</si>
  <si>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</si>
  <si>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</si>
  <si>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</si>
  <si>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</si>
  <si>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</si>
  <si>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</si>
  <si>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</si>
  <si>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</si>
  <si>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</si>
  <si>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</si>
  <si>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</si>
  <si>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</si>
  <si>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</si>
  <si>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</si>
  <si>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</si>
  <si>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</si>
  <si>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</si>
  <si>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</si>
  <si>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</si>
  <si>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</si>
  <si>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</si>
  <si>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</si>
  <si>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</si>
  <si>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</si>
  <si>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</si>
  <si>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</si>
  <si>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</si>
  <si>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</si>
  <si>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</si>
  <si>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</si>
  <si>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亀山市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</si>
  <si>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</si>
  <si>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</si>
  <si>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</si>
  <si>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</si>
  <si>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</si>
  <si>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</si>
  <si>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</si>
  <si>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</si>
  <si>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</si>
  <si>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</si>
  <si>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</si>
  <si>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</si>
  <si>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本市については、平成26年度に建設事業が完了したことから、今後は施設の更新と維持管理をバランスよく進めていく必要があります。
　また、接続率や収納率の向上に努め、管理コストの縮減を図りながら効率的な事業運営に努めることで、経営基盤の強化と財政マネジメントの向上を図ります。</t>
    <phoneticPr fontId="4"/>
  </si>
  <si>
    <t>　本市では、法定耐用年数を超えるような管渠は存在しないため、管渠の更新作業は実施されていません。一方、処理場については、個別の機械設備等の修繕を必要に応じて実施しています。
　しかしながら、供用開始から20年を経過する処理施設もあることから、計画的な施設の更新を進めるとともに近接する公共下水道への接続等を検討し、トータルコストの軽減を図っていきます。</t>
    <phoneticPr fontId="4"/>
  </si>
  <si>
    <t>　①収益的収支比率は、総収益で、総費用に地方債償還金を加えた費用をどの程度賄えているかを表す指標です。平成29年度の当該指標は69.33％で、前年度と比較して1.85ポイント下がっており、依然として一般会計からの繰入金に頼った経営となっています。
　⑤経費回収率は、使用料で回収すべき処理費用を使用料でどの程度賄えているかを示す指標です。平成29年度の指標は49.9％で、使用料収入が十分確保されていない状況となっており、適正な使用料収入の確保や汚水処理費用の削減などの改善が必要です。
　⑥汚水処理原価は、有収水量1㎥あたりの汚水処理に要した費用であり、汚水処理に係るコストを表したものです。本市の場合、類似団体と比較すると、やや高い傾向にあり、効率的な汚水処理が実施されているか分析し、経営効率を高めることが求められます。
　⑦施設利用率は、施設の利用状況や適正規模を判断する指標で、一般的に高い数値であることが望まれます。本市の場合、平成29年度は類似団体よりやや高くなっていますが、各施設の現状分析や将来予測により、適切な施設規模を把握していく必要があります。
　⑧水洗化率は、現在処理区域内人口のうち水洗便所を設置して汚水処理している人口の割合を表した指標です。本市の場合、平成29年度は類似団体平均を上回っています。公共用水域の水質保全は勿論のこと、経営の根幹を成す使用料収入へも影響することから、今後も普及促進に努める必要があります。</t>
    <rPh sb="420" eb="422">
      <t>ヘイセイ</t>
    </rPh>
    <rPh sb="424" eb="426">
      <t>ネンド</t>
    </rPh>
    <rPh sb="435" eb="436">
      <t>タカ</t>
    </rPh>
    <rPh sb="542" eb="544">
      <t>ヘイセイ</t>
    </rPh>
    <rPh sb="546" eb="548">
      <t>ネンド</t>
    </rPh>
    <rPh sb="549" eb="551">
      <t>ルイジ</t>
    </rPh>
    <rPh sb="551" eb="553">
      <t>ダンタイ</t>
    </rPh>
    <rPh sb="553" eb="555">
      <t>ヘイキン</t>
    </rPh>
    <rPh sb="556" eb="558">
      <t>ウワマワ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</si>
</sst>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2E7-4790-A15E-F9D1161C95D1}"/>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0.03</c:v>
                </c:pt>
                <c:pt idx="1">
                  <c:v>0.02</c:v>
                </c:pt>
                <c:pt idx="2">
                  <c:v>0.01</c:v>
                </c:pt>
                <c:pt idx="3">
                  <c:v>2.0499999999999998</c:v>
                </c:pt>
                <c:pt idx="4">
                  <c:v>0.01</c:v>
                </c:pt>
              </c:numCache>
            </c:numRef>
          </c:val>
          <c:smooth val="0"/>
          <c:extLst>
            <c:ext xmlns:c16="http://schemas.microsoft.com/office/drawing/2014/chart" uri="{C3380CC4-5D6E-409C-BE32-E72D297353CC}">
              <c16:uniqueId val="{00000001-D2E7-4790-A15E-F9D1161C95D1}"/>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69.62</c:v>
                </c:pt>
                <c:pt idx="1">
                  <c:v>70.69</c:v>
                </c:pt>
                <c:pt idx="2">
                  <c:v>61.69</c:v>
                </c:pt>
                <c:pt idx="3">
                  <c:v>60.5</c:v>
                </c:pt>
                <c:pt idx="4">
                  <c:v>60.5</c:v>
                </c:pt>
              </c:numCache>
            </c:numRef>
          </c:val>
          <c:extLst>
            <c:ext xmlns:c16="http://schemas.microsoft.com/office/drawing/2014/chart" uri="{C3380CC4-5D6E-409C-BE32-E72D297353CC}">
              <c16:uniqueId val="{00000000-020F-4F5F-A146-4BA16DE5BB01}"/>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53.78</c:v>
                </c:pt>
                <c:pt idx="1">
                  <c:v>53.24</c:v>
                </c:pt>
                <c:pt idx="2">
                  <c:v>52.31</c:v>
                </c:pt>
                <c:pt idx="3">
                  <c:v>60.65</c:v>
                </c:pt>
                <c:pt idx="4">
                  <c:v>51.75</c:v>
                </c:pt>
              </c:numCache>
            </c:numRef>
          </c:val>
          <c:smooth val="0"/>
          <c:extLst>
            <c:ext xmlns:c16="http://schemas.microsoft.com/office/drawing/2014/chart" uri="{C3380CC4-5D6E-409C-BE32-E72D297353CC}">
              <c16:uniqueId val="{00000001-020F-4F5F-A146-4BA16DE5BB01}"/>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91.37</c:v>
                </c:pt>
                <c:pt idx="1">
                  <c:v>83.37</c:v>
                </c:pt>
                <c:pt idx="2">
                  <c:v>82.32</c:v>
                </c:pt>
                <c:pt idx="3">
                  <c:v>84.65</c:v>
                </c:pt>
                <c:pt idx="4">
                  <c:v>89.03</c:v>
                </c:pt>
              </c:numCache>
            </c:numRef>
          </c:val>
          <c:extLst>
            <c:ext xmlns:c16="http://schemas.microsoft.com/office/drawing/2014/chart" uri="{C3380CC4-5D6E-409C-BE32-E72D297353CC}">
              <c16:uniqueId val="{00000000-B072-421D-A168-E222AAA3C69D}"/>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84.06</c:v>
                </c:pt>
                <c:pt idx="1">
                  <c:v>84.07</c:v>
                </c:pt>
                <c:pt idx="2">
                  <c:v>84.32</c:v>
                </c:pt>
                <c:pt idx="3">
                  <c:v>84.58</c:v>
                </c:pt>
                <c:pt idx="4">
                  <c:v>84.84</c:v>
                </c:pt>
              </c:numCache>
            </c:numRef>
          </c:val>
          <c:smooth val="0"/>
          <c:extLst>
            <c:ext xmlns:c16="http://schemas.microsoft.com/office/drawing/2014/chart" uri="{C3380CC4-5D6E-409C-BE32-E72D297353CC}">
              <c16:uniqueId val="{00000001-B072-421D-A168-E222AAA3C69D}"/>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66.06</c:v>
                </c:pt>
                <c:pt idx="1">
                  <c:v>68.180000000000007</c:v>
                </c:pt>
                <c:pt idx="2">
                  <c:v>72.2</c:v>
                </c:pt>
                <c:pt idx="3">
                  <c:v>71.180000000000007</c:v>
                </c:pt>
                <c:pt idx="4">
                  <c:v>69.33</c:v>
                </c:pt>
              </c:numCache>
            </c:numRef>
          </c:val>
          <c:extLst>
            <c:ext xmlns:c16="http://schemas.microsoft.com/office/drawing/2014/chart" uri="{C3380CC4-5D6E-409C-BE32-E72D297353CC}">
              <c16:uniqueId val="{00000000-88E0-4A4B-A6D9-77718CF24096}"/>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8E0-4A4B-A6D9-77718CF24096}"/>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DF2-42E0-A945-5C9BC2877BED}"/>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DF2-42E0-A945-5C9BC2877BED}"/>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E8E-40A5-A17D-27F266183148}"/>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E8E-40A5-A17D-27F266183148}"/>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795-4DF0-B885-368046841B53}"/>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795-4DF0-B885-368046841B53}"/>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158-47D2-89F4-CD85AEEB5E1A}"/>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158-47D2-89F4-CD85AEEB5E1A}"/>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19.37</c:v>
                </c:pt>
                <c:pt idx="1">
                  <c:v>227.03</c:v>
                </c:pt>
                <c:pt idx="2">
                  <c:v>11.63</c:v>
                </c:pt>
                <c:pt idx="3">
                  <c:v>10.43</c:v>
                </c:pt>
                <c:pt idx="4">
                  <c:v>9.6199999999999992</c:v>
                </c:pt>
              </c:numCache>
            </c:numRef>
          </c:val>
          <c:extLst>
            <c:ext xmlns:c16="http://schemas.microsoft.com/office/drawing/2014/chart" uri="{C3380CC4-5D6E-409C-BE32-E72D297353CC}">
              <c16:uniqueId val="{00000000-A884-4523-B9D6-4409D86EF101}"/>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1126.77</c:v>
                </c:pt>
                <c:pt idx="1">
                  <c:v>1044.8</c:v>
                </c:pt>
                <c:pt idx="2">
                  <c:v>1081.8</c:v>
                </c:pt>
                <c:pt idx="3">
                  <c:v>974.93</c:v>
                </c:pt>
                <c:pt idx="4">
                  <c:v>855.8</c:v>
                </c:pt>
              </c:numCache>
            </c:numRef>
          </c:val>
          <c:smooth val="0"/>
          <c:extLst>
            <c:ext xmlns:c16="http://schemas.microsoft.com/office/drawing/2014/chart" uri="{C3380CC4-5D6E-409C-BE32-E72D297353CC}">
              <c16:uniqueId val="{00000001-A884-4523-B9D6-4409D86EF101}"/>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50.96</c:v>
                </c:pt>
                <c:pt idx="1">
                  <c:v>50.93</c:v>
                </c:pt>
                <c:pt idx="2">
                  <c:v>49.32</c:v>
                </c:pt>
                <c:pt idx="3">
                  <c:v>46.59</c:v>
                </c:pt>
                <c:pt idx="4">
                  <c:v>49.9</c:v>
                </c:pt>
              </c:numCache>
            </c:numRef>
          </c:val>
          <c:extLst>
            <c:ext xmlns:c16="http://schemas.microsoft.com/office/drawing/2014/chart" uri="{C3380CC4-5D6E-409C-BE32-E72D297353CC}">
              <c16:uniqueId val="{00000000-FE39-408A-8D56-343AD2ADE91B}"/>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50.9</c:v>
                </c:pt>
                <c:pt idx="1">
                  <c:v>50.82</c:v>
                </c:pt>
                <c:pt idx="2">
                  <c:v>52.19</c:v>
                </c:pt>
                <c:pt idx="3">
                  <c:v>55.32</c:v>
                </c:pt>
                <c:pt idx="4">
                  <c:v>59.8</c:v>
                </c:pt>
              </c:numCache>
            </c:numRef>
          </c:val>
          <c:smooth val="0"/>
          <c:extLst>
            <c:ext xmlns:c16="http://schemas.microsoft.com/office/drawing/2014/chart" uri="{C3380CC4-5D6E-409C-BE32-E72D297353CC}">
              <c16:uniqueId val="{00000001-FE39-408A-8D56-343AD2ADE91B}"/>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277.45</c:v>
                </c:pt>
                <c:pt idx="1">
                  <c:v>280.88</c:v>
                </c:pt>
                <c:pt idx="2">
                  <c:v>297.47000000000003</c:v>
                </c:pt>
                <c:pt idx="3">
                  <c:v>342.57</c:v>
                </c:pt>
                <c:pt idx="4">
                  <c:v>362.89</c:v>
                </c:pt>
              </c:numCache>
            </c:numRef>
          </c:val>
          <c:extLst>
            <c:ext xmlns:c16="http://schemas.microsoft.com/office/drawing/2014/chart" uri="{C3380CC4-5D6E-409C-BE32-E72D297353CC}">
              <c16:uniqueId val="{00000000-7FF8-4E81-915B-40F834C2132D}"/>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293.27</c:v>
                </c:pt>
                <c:pt idx="1">
                  <c:v>300.52</c:v>
                </c:pt>
                <c:pt idx="2">
                  <c:v>296.14</c:v>
                </c:pt>
                <c:pt idx="3">
                  <c:v>283.17</c:v>
                </c:pt>
                <c:pt idx="4">
                  <c:v>263.76</c:v>
                </c:pt>
              </c:numCache>
            </c:numRef>
          </c:val>
          <c:smooth val="0"/>
          <c:extLst>
            <c:ext xmlns:c16="http://schemas.microsoft.com/office/drawing/2014/chart" uri="{C3380CC4-5D6E-409C-BE32-E72D297353CC}">
              <c16:uniqueId val="{00000001-7FF8-4E81-915B-40F834C2132D}"/>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【814.89】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【255.52】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L16" zoomScale="85" zoomScaleNormal="85" workbookViewId="0">
      <selection activeCell="BL16" sqref="BL16:BZ44"/>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2">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2">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2" t="str">
        <f>データ!H6</f>
        <v>三重県　亀山市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2">
      <c r="A8" s="2"/>
      <c r="B8" s="47" t="str">
        <f>データ!I6</f>
        <v>法非適用</v>
      </c>
      <c r="C8" s="47"/>
      <c r="D8" s="47"/>
      <c r="E8" s="47"/>
      <c r="F8" s="47"/>
      <c r="G8" s="47"/>
      <c r="H8" s="47"/>
      <c r="I8" s="47" t="str">
        <f>データ!J6</f>
        <v>下水道事業</v>
      </c>
      <c r="J8" s="47"/>
      <c r="K8" s="47"/>
      <c r="L8" s="47"/>
      <c r="M8" s="47"/>
      <c r="N8" s="47"/>
      <c r="O8" s="47"/>
      <c r="P8" s="47" t="str">
        <f>データ!K6</f>
        <v>農業集落排水</v>
      </c>
      <c r="Q8" s="47"/>
      <c r="R8" s="47"/>
      <c r="S8" s="47"/>
      <c r="T8" s="47"/>
      <c r="U8" s="47"/>
      <c r="V8" s="47"/>
      <c r="W8" s="47" t="str">
        <f>データ!L6</f>
        <v>F2</v>
      </c>
      <c r="X8" s="47"/>
      <c r="Y8" s="47"/>
      <c r="Z8" s="47"/>
      <c r="AA8" s="47"/>
      <c r="AB8" s="47"/>
      <c r="AC8" s="47"/>
      <c r="AD8" s="48" t="str">
        <f>データ!$M$6</f>
        <v>非設置</v>
      </c>
      <c r="AE8" s="48"/>
      <c r="AF8" s="48"/>
      <c r="AG8" s="48"/>
      <c r="AH8" s="48"/>
      <c r="AI8" s="48"/>
      <c r="AJ8" s="48"/>
      <c r="AK8" s="3"/>
      <c r="AL8" s="49">
        <f>データ!S6</f>
        <v>49945</v>
      </c>
      <c r="AM8" s="49"/>
      <c r="AN8" s="49"/>
      <c r="AO8" s="49"/>
      <c r="AP8" s="49"/>
      <c r="AQ8" s="49"/>
      <c r="AR8" s="49"/>
      <c r="AS8" s="49"/>
      <c r="AT8" s="44">
        <f>データ!T6</f>
        <v>191.04</v>
      </c>
      <c r="AU8" s="44"/>
      <c r="AV8" s="44"/>
      <c r="AW8" s="44"/>
      <c r="AX8" s="44"/>
      <c r="AY8" s="44"/>
      <c r="AZ8" s="44"/>
      <c r="BA8" s="44"/>
      <c r="BB8" s="44">
        <f>データ!U6</f>
        <v>261.44</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2">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2">
      <c r="A10" s="2"/>
      <c r="B10" s="44" t="str">
        <f>データ!N6</f>
        <v>-</v>
      </c>
      <c r="C10" s="44"/>
      <c r="D10" s="44"/>
      <c r="E10" s="44"/>
      <c r="F10" s="44"/>
      <c r="G10" s="44"/>
      <c r="H10" s="44"/>
      <c r="I10" s="44" t="str">
        <f>データ!O6</f>
        <v>該当数値なし</v>
      </c>
      <c r="J10" s="44"/>
      <c r="K10" s="44"/>
      <c r="L10" s="44"/>
      <c r="M10" s="44"/>
      <c r="N10" s="44"/>
      <c r="O10" s="44"/>
      <c r="P10" s="44">
        <f>データ!P6</f>
        <v>17.16</v>
      </c>
      <c r="Q10" s="44"/>
      <c r="R10" s="44"/>
      <c r="S10" s="44"/>
      <c r="T10" s="44"/>
      <c r="U10" s="44"/>
      <c r="V10" s="44"/>
      <c r="W10" s="44">
        <f>データ!Q6</f>
        <v>100</v>
      </c>
      <c r="X10" s="44"/>
      <c r="Y10" s="44"/>
      <c r="Z10" s="44"/>
      <c r="AA10" s="44"/>
      <c r="AB10" s="44"/>
      <c r="AC10" s="44"/>
      <c r="AD10" s="49">
        <f>データ!R6</f>
        <v>3780</v>
      </c>
      <c r="AE10" s="49"/>
      <c r="AF10" s="49"/>
      <c r="AG10" s="49"/>
      <c r="AH10" s="49"/>
      <c r="AI10" s="49"/>
      <c r="AJ10" s="49"/>
      <c r="AK10" s="2"/>
      <c r="AL10" s="49">
        <f>データ!V6</f>
        <v>8512</v>
      </c>
      <c r="AM10" s="49"/>
      <c r="AN10" s="49"/>
      <c r="AO10" s="49"/>
      <c r="AP10" s="49"/>
      <c r="AQ10" s="49"/>
      <c r="AR10" s="49"/>
      <c r="AS10" s="49"/>
      <c r="AT10" s="44">
        <f>データ!W6</f>
        <v>3.74</v>
      </c>
      <c r="AU10" s="44"/>
      <c r="AV10" s="44"/>
      <c r="AW10" s="44"/>
      <c r="AX10" s="44"/>
      <c r="AY10" s="44"/>
      <c r="AZ10" s="44"/>
      <c r="BA10" s="44"/>
      <c r="BB10" s="44">
        <f>データ!X6</f>
        <v>2275.94</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2">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2">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124</v>
      </c>
      <c r="BM16" s="69"/>
      <c r="BN16" s="69"/>
      <c r="BO16" s="69"/>
      <c r="BP16" s="69"/>
      <c r="BQ16" s="69"/>
      <c r="BR16" s="69"/>
      <c r="BS16" s="69"/>
      <c r="BT16" s="69"/>
      <c r="BU16" s="69"/>
      <c r="BV16" s="69"/>
      <c r="BW16" s="69"/>
      <c r="BX16" s="69"/>
      <c r="BY16" s="69"/>
      <c r="BZ16" s="70"/>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2">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2">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123</v>
      </c>
      <c r="BM47" s="69"/>
      <c r="BN47" s="69"/>
      <c r="BO47" s="69"/>
      <c r="BP47" s="69"/>
      <c r="BQ47" s="69"/>
      <c r="BR47" s="69"/>
      <c r="BS47" s="69"/>
      <c r="BT47" s="69"/>
      <c r="BU47" s="69"/>
      <c r="BV47" s="69"/>
      <c r="BW47" s="69"/>
      <c r="BX47" s="69"/>
      <c r="BY47" s="69"/>
      <c r="BZ47" s="70"/>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2">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2">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2">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2">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2">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2">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122</v>
      </c>
      <c r="BM66" s="69"/>
      <c r="BN66" s="69"/>
      <c r="BO66" s="69"/>
      <c r="BP66" s="69"/>
      <c r="BQ66" s="69"/>
      <c r="BR66" s="69"/>
      <c r="BS66" s="69"/>
      <c r="BT66" s="69"/>
      <c r="BU66" s="69"/>
      <c r="BV66" s="69"/>
      <c r="BW66" s="69"/>
      <c r="BX66" s="69"/>
      <c r="BY66" s="69"/>
      <c r="BZ66" s="70"/>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2">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2">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2">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2">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2">
      <c r="C83" s="2" t="s">
        <v>41</v>
      </c>
    </row>
    <row r="84" spans="1:78" x14ac:dyDescent="0.2">
      <c r="C84" s="2" t="s">
        <v>42</v>
      </c>
    </row>
    <row r="85" spans="1:78" hidden="1" x14ac:dyDescent="0.2">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2">
      <c r="B86" s="25"/>
      <c r="C86" s="25"/>
      <c r="D86" s="25"/>
      <c r="E86" s="25" t="str">
        <f>データ!AI6</f>
        <v/>
      </c>
      <c r="F86" s="25" t="s">
        <v>55</v>
      </c>
      <c r="G86" s="25" t="s">
        <v>55</v>
      </c>
      <c r="H86" s="25" t="str">
        <f>データ!BP6</f>
        <v>【814.89】</v>
      </c>
      <c r="I86" s="25" t="str">
        <f>データ!CA6</f>
        <v>【60.64】</v>
      </c>
      <c r="J86" s="25" t="str">
        <f>データ!CL6</f>
        <v>【255.52】</v>
      </c>
      <c r="K86" s="25" t="str">
        <f>データ!CW6</f>
        <v>【52.49】</v>
      </c>
      <c r="L86" s="25" t="str">
        <f>データ!DH6</f>
        <v>【85.49】</v>
      </c>
      <c r="M86" s="25" t="s">
        <v>55</v>
      </c>
      <c r="N86" s="25" t="s">
        <v>55</v>
      </c>
      <c r="O86" s="25" t="str">
        <f>データ!EO6</f>
        <v>【0.11】</v>
      </c>
    </row>
  </sheetData>
  <sheetProtection algorithmName="SHA-512" hashValue="3XXlFdMW5b0vfFcS2E5W9r6itK4tGcucqmXeEaIku3zNvhqGHsV6f+DqZ+sgfXPaT1l7+JCuwhoNVPN0bp5rpQ==" saltValue="zFnQsrPbzCk2lyHyo98w+w=="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2" x14ac:dyDescent="0.2"/>
  <cols>
    <col min="2" max="144" width="11.88671875" customWidth="1"/>
  </cols>
  <sheetData>
    <row r="1" spans="1:145" x14ac:dyDescent="0.2">
      <c r="A1" t="s">
        <v>56</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2">
      <c r="A2" s="27" t="s">
        <v>57</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2">
      <c r="A3" s="27" t="s">
        <v>58</v>
      </c>
      <c r="B3" s="28" t="s">
        <v>59</v>
      </c>
      <c r="C3" s="28" t="s">
        <v>60</v>
      </c>
      <c r="D3" s="28" t="s">
        <v>61</v>
      </c>
      <c r="E3" s="28" t="s">
        <v>62</v>
      </c>
      <c r="F3" s="28" t="s">
        <v>63</v>
      </c>
      <c r="G3" s="28" t="s">
        <v>64</v>
      </c>
      <c r="H3" s="76" t="s">
        <v>65</v>
      </c>
      <c r="I3" s="77"/>
      <c r="J3" s="77"/>
      <c r="K3" s="77"/>
      <c r="L3" s="77"/>
      <c r="M3" s="77"/>
      <c r="N3" s="77"/>
      <c r="O3" s="77"/>
      <c r="P3" s="77"/>
      <c r="Q3" s="77"/>
      <c r="R3" s="77"/>
      <c r="S3" s="77"/>
      <c r="T3" s="77"/>
      <c r="U3" s="77"/>
      <c r="V3" s="77"/>
      <c r="W3" s="77"/>
      <c r="X3" s="78"/>
      <c r="Y3" s="82" t="s">
        <v>66</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67</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2">
      <c r="A4" s="27" t="s">
        <v>68</v>
      </c>
      <c r="B4" s="29"/>
      <c r="C4" s="29"/>
      <c r="D4" s="29"/>
      <c r="E4" s="29"/>
      <c r="F4" s="29"/>
      <c r="G4" s="29"/>
      <c r="H4" s="79"/>
      <c r="I4" s="80"/>
      <c r="J4" s="80"/>
      <c r="K4" s="80"/>
      <c r="L4" s="80"/>
      <c r="M4" s="80"/>
      <c r="N4" s="80"/>
      <c r="O4" s="80"/>
      <c r="P4" s="80"/>
      <c r="Q4" s="80"/>
      <c r="R4" s="80"/>
      <c r="S4" s="80"/>
      <c r="T4" s="80"/>
      <c r="U4" s="80"/>
      <c r="V4" s="80"/>
      <c r="W4" s="80"/>
      <c r="X4" s="81"/>
      <c r="Y4" s="75" t="s">
        <v>69</v>
      </c>
      <c r="Z4" s="75"/>
      <c r="AA4" s="75"/>
      <c r="AB4" s="75"/>
      <c r="AC4" s="75"/>
      <c r="AD4" s="75"/>
      <c r="AE4" s="75"/>
      <c r="AF4" s="75"/>
      <c r="AG4" s="75"/>
      <c r="AH4" s="75"/>
      <c r="AI4" s="75"/>
      <c r="AJ4" s="75" t="s">
        <v>70</v>
      </c>
      <c r="AK4" s="75"/>
      <c r="AL4" s="75"/>
      <c r="AM4" s="75"/>
      <c r="AN4" s="75"/>
      <c r="AO4" s="75"/>
      <c r="AP4" s="75"/>
      <c r="AQ4" s="75"/>
      <c r="AR4" s="75"/>
      <c r="AS4" s="75"/>
      <c r="AT4" s="75"/>
      <c r="AU4" s="75" t="s">
        <v>71</v>
      </c>
      <c r="AV4" s="75"/>
      <c r="AW4" s="75"/>
      <c r="AX4" s="75"/>
      <c r="AY4" s="75"/>
      <c r="AZ4" s="75"/>
      <c r="BA4" s="75"/>
      <c r="BB4" s="75"/>
      <c r="BC4" s="75"/>
      <c r="BD4" s="75"/>
      <c r="BE4" s="75"/>
      <c r="BF4" s="75" t="s">
        <v>72</v>
      </c>
      <c r="BG4" s="75"/>
      <c r="BH4" s="75"/>
      <c r="BI4" s="75"/>
      <c r="BJ4" s="75"/>
      <c r="BK4" s="75"/>
      <c r="BL4" s="75"/>
      <c r="BM4" s="75"/>
      <c r="BN4" s="75"/>
      <c r="BO4" s="75"/>
      <c r="BP4" s="75"/>
      <c r="BQ4" s="75" t="s">
        <v>73</v>
      </c>
      <c r="BR4" s="75"/>
      <c r="BS4" s="75"/>
      <c r="BT4" s="75"/>
      <c r="BU4" s="75"/>
      <c r="BV4" s="75"/>
      <c r="BW4" s="75"/>
      <c r="BX4" s="75"/>
      <c r="BY4" s="75"/>
      <c r="BZ4" s="75"/>
      <c r="CA4" s="75"/>
      <c r="CB4" s="75" t="s">
        <v>74</v>
      </c>
      <c r="CC4" s="75"/>
      <c r="CD4" s="75"/>
      <c r="CE4" s="75"/>
      <c r="CF4" s="75"/>
      <c r="CG4" s="75"/>
      <c r="CH4" s="75"/>
      <c r="CI4" s="75"/>
      <c r="CJ4" s="75"/>
      <c r="CK4" s="75"/>
      <c r="CL4" s="75"/>
      <c r="CM4" s="75" t="s">
        <v>75</v>
      </c>
      <c r="CN4" s="75"/>
      <c r="CO4" s="75"/>
      <c r="CP4" s="75"/>
      <c r="CQ4" s="75"/>
      <c r="CR4" s="75"/>
      <c r="CS4" s="75"/>
      <c r="CT4" s="75"/>
      <c r="CU4" s="75"/>
      <c r="CV4" s="75"/>
      <c r="CW4" s="75"/>
      <c r="CX4" s="75" t="s">
        <v>76</v>
      </c>
      <c r="CY4" s="75"/>
      <c r="CZ4" s="75"/>
      <c r="DA4" s="75"/>
      <c r="DB4" s="75"/>
      <c r="DC4" s="75"/>
      <c r="DD4" s="75"/>
      <c r="DE4" s="75"/>
      <c r="DF4" s="75"/>
      <c r="DG4" s="75"/>
      <c r="DH4" s="75"/>
      <c r="DI4" s="75" t="s">
        <v>77</v>
      </c>
      <c r="DJ4" s="75"/>
      <c r="DK4" s="75"/>
      <c r="DL4" s="75"/>
      <c r="DM4" s="75"/>
      <c r="DN4" s="75"/>
      <c r="DO4" s="75"/>
      <c r="DP4" s="75"/>
      <c r="DQ4" s="75"/>
      <c r="DR4" s="75"/>
      <c r="DS4" s="75"/>
      <c r="DT4" s="75" t="s">
        <v>78</v>
      </c>
      <c r="DU4" s="75"/>
      <c r="DV4" s="75"/>
      <c r="DW4" s="75"/>
      <c r="DX4" s="75"/>
      <c r="DY4" s="75"/>
      <c r="DZ4" s="75"/>
      <c r="EA4" s="75"/>
      <c r="EB4" s="75"/>
      <c r="EC4" s="75"/>
      <c r="ED4" s="75"/>
      <c r="EE4" s="75" t="s">
        <v>79</v>
      </c>
      <c r="EF4" s="75"/>
      <c r="EG4" s="75"/>
      <c r="EH4" s="75"/>
      <c r="EI4" s="75"/>
      <c r="EJ4" s="75"/>
      <c r="EK4" s="75"/>
      <c r="EL4" s="75"/>
      <c r="EM4" s="75"/>
      <c r="EN4" s="75"/>
      <c r="EO4" s="75"/>
    </row>
    <row r="5" spans="1:145" x14ac:dyDescent="0.2">
      <c r="A5" s="27" t="s">
        <v>80</v>
      </c>
      <c r="B5" s="30"/>
      <c r="C5" s="30"/>
      <c r="D5" s="30"/>
      <c r="E5" s="30"/>
      <c r="F5" s="30"/>
      <c r="G5" s="30"/>
      <c r="H5" s="31" t="s">
        <v>81</v>
      </c>
      <c r="I5" s="31" t="s">
        <v>82</v>
      </c>
      <c r="J5" s="31" t="s">
        <v>83</v>
      </c>
      <c r="K5" s="31" t="s">
        <v>84</v>
      </c>
      <c r="L5" s="31" t="s">
        <v>85</v>
      </c>
      <c r="M5" s="31" t="s">
        <v>5</v>
      </c>
      <c r="N5" s="31" t="s">
        <v>86</v>
      </c>
      <c r="O5" s="31" t="s">
        <v>87</v>
      </c>
      <c r="P5" s="31" t="s">
        <v>88</v>
      </c>
      <c r="Q5" s="31" t="s">
        <v>89</v>
      </c>
      <c r="R5" s="31" t="s">
        <v>90</v>
      </c>
      <c r="S5" s="31" t="s">
        <v>91</v>
      </c>
      <c r="T5" s="31" t="s">
        <v>92</v>
      </c>
      <c r="U5" s="31" t="s">
        <v>93</v>
      </c>
      <c r="V5" s="31" t="s">
        <v>94</v>
      </c>
      <c r="W5" s="31" t="s">
        <v>95</v>
      </c>
      <c r="X5" s="31" t="s">
        <v>96</v>
      </c>
      <c r="Y5" s="31" t="s">
        <v>97</v>
      </c>
      <c r="Z5" s="31" t="s">
        <v>98</v>
      </c>
      <c r="AA5" s="31" t="s">
        <v>99</v>
      </c>
      <c r="AB5" s="31" t="s">
        <v>100</v>
      </c>
      <c r="AC5" s="31" t="s">
        <v>101</v>
      </c>
      <c r="AD5" s="31" t="s">
        <v>102</v>
      </c>
      <c r="AE5" s="31" t="s">
        <v>103</v>
      </c>
      <c r="AF5" s="31" t="s">
        <v>104</v>
      </c>
      <c r="AG5" s="31" t="s">
        <v>105</v>
      </c>
      <c r="AH5" s="31" t="s">
        <v>106</v>
      </c>
      <c r="AI5" s="31" t="s">
        <v>43</v>
      </c>
      <c r="AJ5" s="31" t="s">
        <v>97</v>
      </c>
      <c r="AK5" s="31" t="s">
        <v>98</v>
      </c>
      <c r="AL5" s="31" t="s">
        <v>99</v>
      </c>
      <c r="AM5" s="31" t="s">
        <v>100</v>
      </c>
      <c r="AN5" s="31" t="s">
        <v>101</v>
      </c>
      <c r="AO5" s="31" t="s">
        <v>102</v>
      </c>
      <c r="AP5" s="31" t="s">
        <v>103</v>
      </c>
      <c r="AQ5" s="31" t="s">
        <v>104</v>
      </c>
      <c r="AR5" s="31" t="s">
        <v>105</v>
      </c>
      <c r="AS5" s="31" t="s">
        <v>106</v>
      </c>
      <c r="AT5" s="31" t="s">
        <v>107</v>
      </c>
      <c r="AU5" s="31" t="s">
        <v>97</v>
      </c>
      <c r="AV5" s="31" t="s">
        <v>98</v>
      </c>
      <c r="AW5" s="31" t="s">
        <v>99</v>
      </c>
      <c r="AX5" s="31" t="s">
        <v>100</v>
      </c>
      <c r="AY5" s="31" t="s">
        <v>101</v>
      </c>
      <c r="AZ5" s="31" t="s">
        <v>102</v>
      </c>
      <c r="BA5" s="31" t="s">
        <v>103</v>
      </c>
      <c r="BB5" s="31" t="s">
        <v>104</v>
      </c>
      <c r="BC5" s="31" t="s">
        <v>105</v>
      </c>
      <c r="BD5" s="31" t="s">
        <v>106</v>
      </c>
      <c r="BE5" s="31" t="s">
        <v>107</v>
      </c>
      <c r="BF5" s="31" t="s">
        <v>97</v>
      </c>
      <c r="BG5" s="31" t="s">
        <v>98</v>
      </c>
      <c r="BH5" s="31" t="s">
        <v>99</v>
      </c>
      <c r="BI5" s="31" t="s">
        <v>100</v>
      </c>
      <c r="BJ5" s="31" t="s">
        <v>101</v>
      </c>
      <c r="BK5" s="31" t="s">
        <v>102</v>
      </c>
      <c r="BL5" s="31" t="s">
        <v>103</v>
      </c>
      <c r="BM5" s="31" t="s">
        <v>104</v>
      </c>
      <c r="BN5" s="31" t="s">
        <v>105</v>
      </c>
      <c r="BO5" s="31" t="s">
        <v>106</v>
      </c>
      <c r="BP5" s="31" t="s">
        <v>107</v>
      </c>
      <c r="BQ5" s="31" t="s">
        <v>97</v>
      </c>
      <c r="BR5" s="31" t="s">
        <v>98</v>
      </c>
      <c r="BS5" s="31" t="s">
        <v>99</v>
      </c>
      <c r="BT5" s="31" t="s">
        <v>100</v>
      </c>
      <c r="BU5" s="31" t="s">
        <v>101</v>
      </c>
      <c r="BV5" s="31" t="s">
        <v>102</v>
      </c>
      <c r="BW5" s="31" t="s">
        <v>103</v>
      </c>
      <c r="BX5" s="31" t="s">
        <v>104</v>
      </c>
      <c r="BY5" s="31" t="s">
        <v>105</v>
      </c>
      <c r="BZ5" s="31" t="s">
        <v>106</v>
      </c>
      <c r="CA5" s="31" t="s">
        <v>107</v>
      </c>
      <c r="CB5" s="31" t="s">
        <v>97</v>
      </c>
      <c r="CC5" s="31" t="s">
        <v>98</v>
      </c>
      <c r="CD5" s="31" t="s">
        <v>99</v>
      </c>
      <c r="CE5" s="31" t="s">
        <v>100</v>
      </c>
      <c r="CF5" s="31" t="s">
        <v>101</v>
      </c>
      <c r="CG5" s="31" t="s">
        <v>102</v>
      </c>
      <c r="CH5" s="31" t="s">
        <v>103</v>
      </c>
      <c r="CI5" s="31" t="s">
        <v>104</v>
      </c>
      <c r="CJ5" s="31" t="s">
        <v>105</v>
      </c>
      <c r="CK5" s="31" t="s">
        <v>106</v>
      </c>
      <c r="CL5" s="31" t="s">
        <v>107</v>
      </c>
      <c r="CM5" s="31" t="s">
        <v>97</v>
      </c>
      <c r="CN5" s="31" t="s">
        <v>98</v>
      </c>
      <c r="CO5" s="31" t="s">
        <v>99</v>
      </c>
      <c r="CP5" s="31" t="s">
        <v>100</v>
      </c>
      <c r="CQ5" s="31" t="s">
        <v>101</v>
      </c>
      <c r="CR5" s="31" t="s">
        <v>102</v>
      </c>
      <c r="CS5" s="31" t="s">
        <v>103</v>
      </c>
      <c r="CT5" s="31" t="s">
        <v>104</v>
      </c>
      <c r="CU5" s="31" t="s">
        <v>105</v>
      </c>
      <c r="CV5" s="31" t="s">
        <v>106</v>
      </c>
      <c r="CW5" s="31" t="s">
        <v>107</v>
      </c>
      <c r="CX5" s="31" t="s">
        <v>97</v>
      </c>
      <c r="CY5" s="31" t="s">
        <v>98</v>
      </c>
      <c r="CZ5" s="31" t="s">
        <v>99</v>
      </c>
      <c r="DA5" s="31" t="s">
        <v>100</v>
      </c>
      <c r="DB5" s="31" t="s">
        <v>101</v>
      </c>
      <c r="DC5" s="31" t="s">
        <v>102</v>
      </c>
      <c r="DD5" s="31" t="s">
        <v>103</v>
      </c>
      <c r="DE5" s="31" t="s">
        <v>104</v>
      </c>
      <c r="DF5" s="31" t="s">
        <v>105</v>
      </c>
      <c r="DG5" s="31" t="s">
        <v>106</v>
      </c>
      <c r="DH5" s="31" t="s">
        <v>107</v>
      </c>
      <c r="DI5" s="31" t="s">
        <v>97</v>
      </c>
      <c r="DJ5" s="31" t="s">
        <v>98</v>
      </c>
      <c r="DK5" s="31" t="s">
        <v>99</v>
      </c>
      <c r="DL5" s="31" t="s">
        <v>100</v>
      </c>
      <c r="DM5" s="31" t="s">
        <v>101</v>
      </c>
      <c r="DN5" s="31" t="s">
        <v>102</v>
      </c>
      <c r="DO5" s="31" t="s">
        <v>103</v>
      </c>
      <c r="DP5" s="31" t="s">
        <v>104</v>
      </c>
      <c r="DQ5" s="31" t="s">
        <v>105</v>
      </c>
      <c r="DR5" s="31" t="s">
        <v>106</v>
      </c>
      <c r="DS5" s="31" t="s">
        <v>107</v>
      </c>
      <c r="DT5" s="31" t="s">
        <v>97</v>
      </c>
      <c r="DU5" s="31" t="s">
        <v>98</v>
      </c>
      <c r="DV5" s="31" t="s">
        <v>99</v>
      </c>
      <c r="DW5" s="31" t="s">
        <v>100</v>
      </c>
      <c r="DX5" s="31" t="s">
        <v>101</v>
      </c>
      <c r="DY5" s="31" t="s">
        <v>102</v>
      </c>
      <c r="DZ5" s="31" t="s">
        <v>103</v>
      </c>
      <c r="EA5" s="31" t="s">
        <v>104</v>
      </c>
      <c r="EB5" s="31" t="s">
        <v>105</v>
      </c>
      <c r="EC5" s="31" t="s">
        <v>106</v>
      </c>
      <c r="ED5" s="31" t="s">
        <v>107</v>
      </c>
      <c r="EE5" s="31" t="s">
        <v>97</v>
      </c>
      <c r="EF5" s="31" t="s">
        <v>98</v>
      </c>
      <c r="EG5" s="31" t="s">
        <v>99</v>
      </c>
      <c r="EH5" s="31" t="s">
        <v>100</v>
      </c>
      <c r="EI5" s="31" t="s">
        <v>101</v>
      </c>
      <c r="EJ5" s="31" t="s">
        <v>102</v>
      </c>
      <c r="EK5" s="31" t="s">
        <v>103</v>
      </c>
      <c r="EL5" s="31" t="s">
        <v>104</v>
      </c>
      <c r="EM5" s="31" t="s">
        <v>105</v>
      </c>
      <c r="EN5" s="31" t="s">
        <v>106</v>
      </c>
      <c r="EO5" s="31" t="s">
        <v>107</v>
      </c>
    </row>
    <row r="6" spans="1:145" s="35" customFormat="1" x14ac:dyDescent="0.2">
      <c r="A6" s="27" t="s">
        <v>108</v>
      </c>
      <c r="B6" s="32">
        <f>B7</f>
        <v>2017</v>
      </c>
      <c r="C6" s="32">
        <f t="shared" ref="C6:X6" si="3">C7</f>
        <v>242101</v>
      </c>
      <c r="D6" s="32">
        <f t="shared" si="3"/>
        <v>47</v>
      </c>
      <c r="E6" s="32">
        <f t="shared" si="3"/>
        <v>17</v>
      </c>
      <c r="F6" s="32">
        <f t="shared" si="3"/>
        <v>5</v>
      </c>
      <c r="G6" s="32">
        <f t="shared" si="3"/>
        <v>0</v>
      </c>
      <c r="H6" s="32" t="str">
        <f t="shared" si="3"/>
        <v>三重県　亀山市</v>
      </c>
      <c r="I6" s="32" t="str">
        <f t="shared" si="3"/>
        <v>法非適用</v>
      </c>
      <c r="J6" s="32" t="str">
        <f t="shared" si="3"/>
        <v>下水道事業</v>
      </c>
      <c r="K6" s="32" t="str">
        <f t="shared" si="3"/>
        <v>農業集落排水</v>
      </c>
      <c r="L6" s="32" t="str">
        <f t="shared" si="3"/>
        <v>F2</v>
      </c>
      <c r="M6" s="32" t="str">
        <f t="shared" si="3"/>
        <v>非設置</v>
      </c>
      <c r="N6" s="33" t="str">
        <f t="shared" si="3"/>
        <v>-</v>
      </c>
      <c r="O6" s="33" t="str">
        <f t="shared" si="3"/>
        <v>該当数値なし</v>
      </c>
      <c r="P6" s="33">
        <f t="shared" si="3"/>
        <v>17.16</v>
      </c>
      <c r="Q6" s="33">
        <f t="shared" si="3"/>
        <v>100</v>
      </c>
      <c r="R6" s="33">
        <f t="shared" si="3"/>
        <v>3780</v>
      </c>
      <c r="S6" s="33">
        <f t="shared" si="3"/>
        <v>49945</v>
      </c>
      <c r="T6" s="33">
        <f t="shared" si="3"/>
        <v>191.04</v>
      </c>
      <c r="U6" s="33">
        <f t="shared" si="3"/>
        <v>261.44</v>
      </c>
      <c r="V6" s="33">
        <f t="shared" si="3"/>
        <v>8512</v>
      </c>
      <c r="W6" s="33">
        <f t="shared" si="3"/>
        <v>3.74</v>
      </c>
      <c r="X6" s="33">
        <f t="shared" si="3"/>
        <v>2275.94</v>
      </c>
      <c r="Y6" s="34">
        <f>IF(Y7="",NA(),Y7)</f>
        <v>66.06</v>
      </c>
      <c r="Z6" s="34">
        <f t="shared" ref="Z6:AH6" si="4">IF(Z7="",NA(),Z7)</f>
        <v>68.180000000000007</v>
      </c>
      <c r="AA6" s="34">
        <f t="shared" si="4"/>
        <v>72.2</v>
      </c>
      <c r="AB6" s="34">
        <f t="shared" si="4"/>
        <v>71.180000000000007</v>
      </c>
      <c r="AC6" s="34">
        <f t="shared" si="4"/>
        <v>69.33</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19.37</v>
      </c>
      <c r="BG6" s="34">
        <f t="shared" ref="BG6:BO6" si="7">IF(BG7="",NA(),BG7)</f>
        <v>227.03</v>
      </c>
      <c r="BH6" s="34">
        <f t="shared" si="7"/>
        <v>11.63</v>
      </c>
      <c r="BI6" s="34">
        <f t="shared" si="7"/>
        <v>10.43</v>
      </c>
      <c r="BJ6" s="34">
        <f t="shared" si="7"/>
        <v>9.6199999999999992</v>
      </c>
      <c r="BK6" s="34">
        <f t="shared" si="7"/>
        <v>1126.77</v>
      </c>
      <c r="BL6" s="34">
        <f t="shared" si="7"/>
        <v>1044.8</v>
      </c>
      <c r="BM6" s="34">
        <f t="shared" si="7"/>
        <v>1081.8</v>
      </c>
      <c r="BN6" s="34">
        <f t="shared" si="7"/>
        <v>974.93</v>
      </c>
      <c r="BO6" s="34">
        <f t="shared" si="7"/>
        <v>855.8</v>
      </c>
      <c r="BP6" s="33" t="str">
        <f>IF(BP7="","",IF(BP7="-","【-】","【"&amp;SUBSTITUTE(TEXT(BP7,"#,##0.00"),"-","△")&amp;"】"))</f>
        <v>【814.89】</v>
      </c>
      <c r="BQ6" s="34">
        <f>IF(BQ7="",NA(),BQ7)</f>
        <v>50.96</v>
      </c>
      <c r="BR6" s="34">
        <f t="shared" ref="BR6:BZ6" si="8">IF(BR7="",NA(),BR7)</f>
        <v>50.93</v>
      </c>
      <c r="BS6" s="34">
        <f t="shared" si="8"/>
        <v>49.32</v>
      </c>
      <c r="BT6" s="34">
        <f t="shared" si="8"/>
        <v>46.59</v>
      </c>
      <c r="BU6" s="34">
        <f t="shared" si="8"/>
        <v>49.9</v>
      </c>
      <c r="BV6" s="34">
        <f t="shared" si="8"/>
        <v>50.9</v>
      </c>
      <c r="BW6" s="34">
        <f t="shared" si="8"/>
        <v>50.82</v>
      </c>
      <c r="BX6" s="34">
        <f t="shared" si="8"/>
        <v>52.19</v>
      </c>
      <c r="BY6" s="34">
        <f t="shared" si="8"/>
        <v>55.32</v>
      </c>
      <c r="BZ6" s="34">
        <f t="shared" si="8"/>
        <v>59.8</v>
      </c>
      <c r="CA6" s="33" t="str">
        <f>IF(CA7="","",IF(CA7="-","【-】","【"&amp;SUBSTITUTE(TEXT(CA7,"#,##0.00"),"-","△")&amp;"】"))</f>
        <v>【60.64】</v>
      </c>
      <c r="CB6" s="34">
        <f>IF(CB7="",NA(),CB7)</f>
        <v>277.45</v>
      </c>
      <c r="CC6" s="34">
        <f t="shared" ref="CC6:CK6" si="9">IF(CC7="",NA(),CC7)</f>
        <v>280.88</v>
      </c>
      <c r="CD6" s="34">
        <f t="shared" si="9"/>
        <v>297.47000000000003</v>
      </c>
      <c r="CE6" s="34">
        <f t="shared" si="9"/>
        <v>342.57</v>
      </c>
      <c r="CF6" s="34">
        <f t="shared" si="9"/>
        <v>362.89</v>
      </c>
      <c r="CG6" s="34">
        <f t="shared" si="9"/>
        <v>293.27</v>
      </c>
      <c r="CH6" s="34">
        <f t="shared" si="9"/>
        <v>300.52</v>
      </c>
      <c r="CI6" s="34">
        <f t="shared" si="9"/>
        <v>296.14</v>
      </c>
      <c r="CJ6" s="34">
        <f t="shared" si="9"/>
        <v>283.17</v>
      </c>
      <c r="CK6" s="34">
        <f t="shared" si="9"/>
        <v>263.76</v>
      </c>
      <c r="CL6" s="33" t="str">
        <f>IF(CL7="","",IF(CL7="-","【-】","【"&amp;SUBSTITUTE(TEXT(CL7,"#,##0.00"),"-","△")&amp;"】"))</f>
        <v>【255.52】</v>
      </c>
      <c r="CM6" s="34">
        <f>IF(CM7="",NA(),CM7)</f>
        <v>69.62</v>
      </c>
      <c r="CN6" s="34">
        <f t="shared" ref="CN6:CV6" si="10">IF(CN7="",NA(),CN7)</f>
        <v>70.69</v>
      </c>
      <c r="CO6" s="34">
        <f t="shared" si="10"/>
        <v>61.69</v>
      </c>
      <c r="CP6" s="34">
        <f t="shared" si="10"/>
        <v>60.5</v>
      </c>
      <c r="CQ6" s="34">
        <f t="shared" si="10"/>
        <v>60.5</v>
      </c>
      <c r="CR6" s="34">
        <f t="shared" si="10"/>
        <v>53.78</v>
      </c>
      <c r="CS6" s="34">
        <f t="shared" si="10"/>
        <v>53.24</v>
      </c>
      <c r="CT6" s="34">
        <f t="shared" si="10"/>
        <v>52.31</v>
      </c>
      <c r="CU6" s="34">
        <f t="shared" si="10"/>
        <v>60.65</v>
      </c>
      <c r="CV6" s="34">
        <f t="shared" si="10"/>
        <v>51.75</v>
      </c>
      <c r="CW6" s="33" t="str">
        <f>IF(CW7="","",IF(CW7="-","【-】","【"&amp;SUBSTITUTE(TEXT(CW7,"#,##0.00"),"-","△")&amp;"】"))</f>
        <v>【52.49】</v>
      </c>
      <c r="CX6" s="34">
        <f>IF(CX7="",NA(),CX7)</f>
        <v>91.37</v>
      </c>
      <c r="CY6" s="34">
        <f t="shared" ref="CY6:DG6" si="11">IF(CY7="",NA(),CY7)</f>
        <v>83.37</v>
      </c>
      <c r="CZ6" s="34">
        <f t="shared" si="11"/>
        <v>82.32</v>
      </c>
      <c r="DA6" s="34">
        <f t="shared" si="11"/>
        <v>84.65</v>
      </c>
      <c r="DB6" s="34">
        <f t="shared" si="11"/>
        <v>89.03</v>
      </c>
      <c r="DC6" s="34">
        <f t="shared" si="11"/>
        <v>84.06</v>
      </c>
      <c r="DD6" s="34">
        <f t="shared" si="11"/>
        <v>84.07</v>
      </c>
      <c r="DE6" s="34">
        <f t="shared" si="11"/>
        <v>84.32</v>
      </c>
      <c r="DF6" s="34">
        <f t="shared" si="11"/>
        <v>84.58</v>
      </c>
      <c r="DG6" s="34">
        <f t="shared" si="11"/>
        <v>84.84</v>
      </c>
      <c r="DH6" s="33" t="str">
        <f>IF(DH7="","",IF(DH7="-","【-】","【"&amp;SUBSTITUTE(TEXT(DH7,"#,##0.00"),"-","△")&amp;"】"))</f>
        <v>【85.49】</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0.03</v>
      </c>
      <c r="EK6" s="34">
        <f t="shared" si="14"/>
        <v>0.02</v>
      </c>
      <c r="EL6" s="34">
        <f t="shared" si="14"/>
        <v>0.01</v>
      </c>
      <c r="EM6" s="34">
        <f t="shared" si="14"/>
        <v>2.0499999999999998</v>
      </c>
      <c r="EN6" s="34">
        <f t="shared" si="14"/>
        <v>0.01</v>
      </c>
      <c r="EO6" s="33" t="str">
        <f>IF(EO7="","",IF(EO7="-","【-】","【"&amp;SUBSTITUTE(TEXT(EO7,"#,##0.00"),"-","△")&amp;"】"))</f>
        <v>【0.11】</v>
      </c>
    </row>
    <row r="7" spans="1:145" s="35" customFormat="1" x14ac:dyDescent="0.2">
      <c r="A7" s="27"/>
      <c r="B7" s="36">
        <v>2017</v>
      </c>
      <c r="C7" s="36">
        <v>242101</v>
      </c>
      <c r="D7" s="36">
        <v>47</v>
      </c>
      <c r="E7" s="36">
        <v>17</v>
      </c>
      <c r="F7" s="36">
        <v>5</v>
      </c>
      <c r="G7" s="36">
        <v>0</v>
      </c>
      <c r="H7" s="36" t="s">
        <v>109</v>
      </c>
      <c r="I7" s="36" t="s">
        <v>110</v>
      </c>
      <c r="J7" s="36" t="s">
        <v>111</v>
      </c>
      <c r="K7" s="36" t="s">
        <v>112</v>
      </c>
      <c r="L7" s="36" t="s">
        <v>113</v>
      </c>
      <c r="M7" s="36" t="s">
        <v>114</v>
      </c>
      <c r="N7" s="37" t="s">
        <v>115</v>
      </c>
      <c r="O7" s="37" t="s">
        <v>116</v>
      </c>
      <c r="P7" s="37">
        <v>17.16</v>
      </c>
      <c r="Q7" s="37">
        <v>100</v>
      </c>
      <c r="R7" s="37">
        <v>3780</v>
      </c>
      <c r="S7" s="37">
        <v>49945</v>
      </c>
      <c r="T7" s="37">
        <v>191.04</v>
      </c>
      <c r="U7" s="37">
        <v>261.44</v>
      </c>
      <c r="V7" s="37">
        <v>8512</v>
      </c>
      <c r="W7" s="37">
        <v>3.74</v>
      </c>
      <c r="X7" s="37">
        <v>2275.94</v>
      </c>
      <c r="Y7" s="37">
        <v>66.06</v>
      </c>
      <c r="Z7" s="37">
        <v>68.180000000000007</v>
      </c>
      <c r="AA7" s="37">
        <v>72.2</v>
      </c>
      <c r="AB7" s="37">
        <v>71.180000000000007</v>
      </c>
      <c r="AC7" s="37">
        <v>69.33</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19.37</v>
      </c>
      <c r="BG7" s="37">
        <v>227.03</v>
      </c>
      <c r="BH7" s="37">
        <v>11.63</v>
      </c>
      <c r="BI7" s="37">
        <v>10.43</v>
      </c>
      <c r="BJ7" s="37">
        <v>9.6199999999999992</v>
      </c>
      <c r="BK7" s="37">
        <v>1126.77</v>
      </c>
      <c r="BL7" s="37">
        <v>1044.8</v>
      </c>
      <c r="BM7" s="37">
        <v>1081.8</v>
      </c>
      <c r="BN7" s="37">
        <v>974.93</v>
      </c>
      <c r="BO7" s="37">
        <v>855.8</v>
      </c>
      <c r="BP7" s="37">
        <v>814.89</v>
      </c>
      <c r="BQ7" s="37">
        <v>50.96</v>
      </c>
      <c r="BR7" s="37">
        <v>50.93</v>
      </c>
      <c r="BS7" s="37">
        <v>49.32</v>
      </c>
      <c r="BT7" s="37">
        <v>46.59</v>
      </c>
      <c r="BU7" s="37">
        <v>49.9</v>
      </c>
      <c r="BV7" s="37">
        <v>50.9</v>
      </c>
      <c r="BW7" s="37">
        <v>50.82</v>
      </c>
      <c r="BX7" s="37">
        <v>52.19</v>
      </c>
      <c r="BY7" s="37">
        <v>55.32</v>
      </c>
      <c r="BZ7" s="37">
        <v>59.8</v>
      </c>
      <c r="CA7" s="37">
        <v>60.64</v>
      </c>
      <c r="CB7" s="37">
        <v>277.45</v>
      </c>
      <c r="CC7" s="37">
        <v>280.88</v>
      </c>
      <c r="CD7" s="37">
        <v>297.47000000000003</v>
      </c>
      <c r="CE7" s="37">
        <v>342.57</v>
      </c>
      <c r="CF7" s="37">
        <v>362.89</v>
      </c>
      <c r="CG7" s="37">
        <v>293.27</v>
      </c>
      <c r="CH7" s="37">
        <v>300.52</v>
      </c>
      <c r="CI7" s="37">
        <v>296.14</v>
      </c>
      <c r="CJ7" s="37">
        <v>283.17</v>
      </c>
      <c r="CK7" s="37">
        <v>263.76</v>
      </c>
      <c r="CL7" s="37">
        <v>255.52</v>
      </c>
      <c r="CM7" s="37">
        <v>69.62</v>
      </c>
      <c r="CN7" s="37">
        <v>70.69</v>
      </c>
      <c r="CO7" s="37">
        <v>61.69</v>
      </c>
      <c r="CP7" s="37">
        <v>60.5</v>
      </c>
      <c r="CQ7" s="37">
        <v>60.5</v>
      </c>
      <c r="CR7" s="37">
        <v>53.78</v>
      </c>
      <c r="CS7" s="37">
        <v>53.24</v>
      </c>
      <c r="CT7" s="37">
        <v>52.31</v>
      </c>
      <c r="CU7" s="37">
        <v>60.65</v>
      </c>
      <c r="CV7" s="37">
        <v>51.75</v>
      </c>
      <c r="CW7" s="37">
        <v>52.49</v>
      </c>
      <c r="CX7" s="37">
        <v>91.37</v>
      </c>
      <c r="CY7" s="37">
        <v>83.37</v>
      </c>
      <c r="CZ7" s="37">
        <v>82.32</v>
      </c>
      <c r="DA7" s="37">
        <v>84.65</v>
      </c>
      <c r="DB7" s="37">
        <v>89.03</v>
      </c>
      <c r="DC7" s="37">
        <v>84.06</v>
      </c>
      <c r="DD7" s="37">
        <v>84.07</v>
      </c>
      <c r="DE7" s="37">
        <v>84.32</v>
      </c>
      <c r="DF7" s="37">
        <v>84.58</v>
      </c>
      <c r="DG7" s="37">
        <v>84.84</v>
      </c>
      <c r="DH7" s="37">
        <v>85.49</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0.03</v>
      </c>
      <c r="EK7" s="37">
        <v>0.02</v>
      </c>
      <c r="EL7" s="37">
        <v>0.01</v>
      </c>
      <c r="EM7" s="37">
        <v>2.0499999999999998</v>
      </c>
      <c r="EN7" s="37">
        <v>0.01</v>
      </c>
      <c r="EO7" s="37">
        <v>0.11</v>
      </c>
    </row>
    <row r="8" spans="1:145" x14ac:dyDescent="0.2">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2">
      <c r="A9" s="39"/>
      <c r="B9" s="39" t="s">
        <v>117</v>
      </c>
      <c r="C9" s="39" t="s">
        <v>118</v>
      </c>
      <c r="D9" s="39" t="s">
        <v>119</v>
      </c>
      <c r="E9" s="39" t="s">
        <v>120</v>
      </c>
      <c r="F9" s="39" t="s">
        <v>121</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2">
      <c r="A10" s="39" t="s">
        <v>59</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2019-02-05T01:46:42Z</cp:lastPrinted>
  <dcterms:created xsi:type="dcterms:W3CDTF">2018-12-03T09:26:20Z</dcterms:created>
  <dcterms:modified xsi:type="dcterms:W3CDTF">2019-02-05T01:47:23Z</dcterms:modified>
  <cp:category/>
</cp:coreProperties>
</file>