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29公営企業決算統計\15_経営比較\03_H29決算経営比較分析表\03_市町から回答\下水道事業\26 南伊勢町\"/>
    </mc:Choice>
  </mc:AlternateContent>
  <workbookProtection workbookAlgorithmName="SHA-512" workbookHashValue="eCA+lYcKb6D8mf87uT4qMlEevLf2nb3UGH/leSaZhpLg/0IHgm5bbRAIxmwGLUL/lkhxNCqxeAqfQDASIaBpNg==" workbookSaltValue="QpWhvg3ACjzjO+ck0adg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L8" i="4"/>
  <c r="P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<sst xmlns="http://schemas.openxmlformats.org/spreadsheetml/2006/main" count="240" uniqueCount="125">
  <si>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</si>
  <si>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</si>
  <si>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</si>
  <si>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</si>
  <si>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</si>
  <si>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</si>
  <si>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</si>
  <si>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</si>
  <si>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</si>
  <si>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</si>
  <si>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</si>
  <si>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</si>
  <si>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</si>
  <si>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</si>
  <si>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</si>
  <si>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</si>
  <si>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</si>
  <si>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</si>
  <si>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</si>
  <si>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</si>
  <si>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</si>
  <si>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</si>
  <si>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</si>
  <si>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</si>
  <si>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</si>
  <si>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</si>
  <si>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</si>
  <si>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</si>
  <si>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</si>
  <si>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</si>
  <si>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</si>
  <si>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</si>
  <si>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</si>
  <si>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</si>
  <si>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</si>
  <si>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</si>
  <si>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</si>
  <si>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</si>
  <si>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</si>
  <si>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</si>
  <si>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</si>
  <si>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</si>
  <si>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</si>
  <si>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</si>
  <si>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</si>
  <si>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</si>
  <si>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</si>
  <si>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</si>
  <si>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</si>
  <si>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</si>
  <si>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</si>
  <si>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</si>
  <si>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</si>
  <si>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</si>
  <si>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</si>
  <si>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</si>
  <si>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</si>
  <si>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</si>
  <si>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</si>
  <si>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</si>
  <si>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</si>
  <si>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</si>
  <si>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</si>
  <si>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</si>
  <si>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</si>
  <si>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</si>
  <si>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</si>
  <si>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</si>
  <si>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</si>
  <si>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</si>
  <si>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</si>
  <si>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</si>
  <si>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</si>
  <si>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</si>
  <si>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</si>
  <si>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</si>
  <si>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</si>
  <si>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</si>
  <si>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</si>
  <si>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</si>
  <si>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</si>
  <si>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</si>
  <si>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</si>
  <si>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</si>
  <si>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</si>
  <si>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</si>
  <si>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</si>
  <si>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</si>
  <si>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</si>
  <si>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</si>
  <si>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</si>
  <si>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</si>
  <si>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</si>
  <si>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</si>
  <si>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</si>
  <si>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</si>
  <si>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</si>
  <si>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</si>
  <si>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</si>
  <si>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</si>
  <si>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</si>
  <si>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</si>
  <si>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</si>
  <si>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</si>
  <si>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</si>
  <si>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</si>
  <si>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</si>
  <si>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</si>
  <si>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</si>
  <si>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</si>
  <si>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</si>
  <si>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</si>
  <si>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</si>
  <si>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</si>
  <si>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</si>
  <si>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</si>
  <si>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</si>
  <si>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</si>
  <si>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</si>
  <si>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</si>
  <si>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</si>
  <si>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</si>
  <si>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現時点では比較的施設が新しく、管渠の更新等は必要ないため、適切な維持管理を行うことで、修繕等の経費を抑えていく。</t>
    <phoneticPr fontId="4"/>
  </si>
  <si>
    <t>人口減少による有収水量の減少及び更新コストの増加を考慮すると、今後は経費回収率は現状よりも低下することが見込まれるため、より一層の加入促進を行うと共に施設統合も踏まえた運営体制を検討していく必要がある。</t>
    <phoneticPr fontId="4"/>
  </si>
  <si>
    <t>収益的収支比率はH25からH26にかけて減少傾向で、H26からH28にかけては増加傾向であったがH29は僅かに減少している。経費回収率については、類似団体平均値を下回っているが増加傾向にあり、汚水処理原価は類似団体平均値を上まわっているが緩やかに減少傾向である。また、施設利用率が低く、整備した施設が現状では適切な水準の料金収入に結びついていない。</t>
    <rPh sb="52" eb="53">
      <t>ワズ</t>
    </rPh>
    <rPh sb="55" eb="5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</si>
</sst>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A6-4B0C-A4C7-CFFF401781D5}"/>
            </c:ext>
          </c:extLst>
        </c:ser>
        <c:dLbls>
          <c:showLegendKey val="0"/>
          <c:showVal val="0"/>
          <c:showCatName val="0"/>
          <c:showSerName val="0"/>
          <c:showPercent val="0"/>
          <c:showBubbleSize val="0"/>
        </c:dLbls>
        <c:gapWidth val="150"/>
        <c:axId val="84772736"/>
        <c:axId val="847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4DA6-4B0C-A4C7-CFFF401781D5}"/>
            </c:ext>
          </c:extLst>
        </c:ser>
        <c:dLbls>
          <c:showLegendKey val="0"/>
          <c:showVal val="0"/>
          <c:showCatName val="0"/>
          <c:showSerName val="0"/>
          <c:showPercent val="0"/>
          <c:showBubbleSize val="0"/>
        </c:dLbls>
        <c:marker val="1"/>
        <c:smooth val="0"/>
        <c:axId val="84772736"/>
        <c:axId val="84787200"/>
      </c:lineChart>
      <c:dateAx>
        <c:axId val="84772736"/>
        <c:scaling>
          <c:orientation val="minMax"/>
        </c:scaling>
        <c:delete val="1"/>
        <c:axPos val="b"/>
        <c:numFmt formatCode="ge" sourceLinked="1"/>
        <c:majorTickMark val="none"/>
        <c:minorTickMark val="none"/>
        <c:tickLblPos val="none"/>
        <c:crossAx val="84787200"/>
        <c:crosses val="autoZero"/>
        <c:auto val="1"/>
        <c:lblOffset val="100"/>
        <c:baseTimeUnit val="years"/>
      </c:dateAx>
      <c:valAx>
        <c:axId val="847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23.53</c:v>
                </c:pt>
                <c:pt idx="1">
                  <c:v>24.83</c:v>
                </c:pt>
                <c:pt idx="2">
                  <c:v>25.09</c:v>
                </c:pt>
                <c:pt idx="3">
                  <c:v>25.56</c:v>
                </c:pt>
                <c:pt idx="4">
                  <c:v>25.4</c:v>
                </c:pt>
              </c:numCache>
            </c:numRef>
          </c:val>
          <c:extLst>
            <c:ext xmlns:c16="http://schemas.microsoft.com/office/drawing/2014/chart" uri="{C3380CC4-5D6E-409C-BE32-E72D297353CC}">
              <c16:uniqueId val="{00000000-5C19-4097-938C-E62F451036C6}"/>
            </c:ext>
          </c:extLst>
        </c:ser>
        <c:dLbls>
          <c:showLegendKey val="0"/>
          <c:showVal val="0"/>
          <c:showCatName val="0"/>
          <c:showSerName val="0"/>
          <c:showPercent val="0"/>
          <c:showBubbleSize val="0"/>
        </c:dLbls>
        <c:gapWidth val="150"/>
        <c:axId val="99554816"/>
        <c:axId val="9955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5C19-4097-938C-E62F451036C6}"/>
            </c:ext>
          </c:extLst>
        </c:ser>
        <c:dLbls>
          <c:showLegendKey val="0"/>
          <c:showVal val="0"/>
          <c:showCatName val="0"/>
          <c:showSerName val="0"/>
          <c:showPercent val="0"/>
          <c:showBubbleSize val="0"/>
        </c:dLbls>
        <c:marker val="1"/>
        <c:smooth val="0"/>
        <c:axId val="99554816"/>
        <c:axId val="99556736"/>
      </c:lineChart>
      <c:dateAx>
        <c:axId val="99554816"/>
        <c:scaling>
          <c:orientation val="minMax"/>
        </c:scaling>
        <c:delete val="1"/>
        <c:axPos val="b"/>
        <c:numFmt formatCode="ge" sourceLinked="1"/>
        <c:majorTickMark val="none"/>
        <c:minorTickMark val="none"/>
        <c:tickLblPos val="none"/>
        <c:crossAx val="99556736"/>
        <c:crosses val="autoZero"/>
        <c:auto val="1"/>
        <c:lblOffset val="100"/>
        <c:baseTimeUnit val="years"/>
      </c:dateAx>
      <c:valAx>
        <c:axId val="995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76.52</c:v>
                </c:pt>
                <c:pt idx="1">
                  <c:v>78</c:v>
                </c:pt>
                <c:pt idx="2">
                  <c:v>81.39</c:v>
                </c:pt>
                <c:pt idx="3">
                  <c:v>81.69</c:v>
                </c:pt>
                <c:pt idx="4">
                  <c:v>84.81</c:v>
                </c:pt>
              </c:numCache>
            </c:numRef>
          </c:val>
          <c:extLst>
            <c:ext xmlns:c16="http://schemas.microsoft.com/office/drawing/2014/chart" uri="{C3380CC4-5D6E-409C-BE32-E72D297353CC}">
              <c16:uniqueId val="{00000000-4C59-4C1C-9EF9-991FACEC69C1}"/>
            </c:ext>
          </c:extLst>
        </c:ser>
        <c:dLbls>
          <c:showLegendKey val="0"/>
          <c:showVal val="0"/>
          <c:showCatName val="0"/>
          <c:showSerName val="0"/>
          <c:showPercent val="0"/>
          <c:showBubbleSize val="0"/>
        </c:dLbls>
        <c:gapWidth val="150"/>
        <c:axId val="99612544"/>
        <c:axId val="991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4C59-4C1C-9EF9-991FACEC69C1}"/>
            </c:ext>
          </c:extLst>
        </c:ser>
        <c:dLbls>
          <c:showLegendKey val="0"/>
          <c:showVal val="0"/>
          <c:showCatName val="0"/>
          <c:showSerName val="0"/>
          <c:showPercent val="0"/>
          <c:showBubbleSize val="0"/>
        </c:dLbls>
        <c:marker val="1"/>
        <c:smooth val="0"/>
        <c:axId val="99612544"/>
        <c:axId val="99155968"/>
      </c:lineChart>
      <c:dateAx>
        <c:axId val="99612544"/>
        <c:scaling>
          <c:orientation val="minMax"/>
        </c:scaling>
        <c:delete val="1"/>
        <c:axPos val="b"/>
        <c:numFmt formatCode="ge" sourceLinked="1"/>
        <c:majorTickMark val="none"/>
        <c:minorTickMark val="none"/>
        <c:tickLblPos val="none"/>
        <c:crossAx val="99155968"/>
        <c:crosses val="autoZero"/>
        <c:auto val="1"/>
        <c:lblOffset val="100"/>
        <c:baseTimeUnit val="years"/>
      </c:dateAx>
      <c:valAx>
        <c:axId val="991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87.71</c:v>
                </c:pt>
                <c:pt idx="1">
                  <c:v>71.180000000000007</c:v>
                </c:pt>
                <c:pt idx="2">
                  <c:v>85.62</c:v>
                </c:pt>
                <c:pt idx="3">
                  <c:v>91.34</c:v>
                </c:pt>
                <c:pt idx="4">
                  <c:v>89.65</c:v>
                </c:pt>
              </c:numCache>
            </c:numRef>
          </c:val>
          <c:extLst>
            <c:ext xmlns:c16="http://schemas.microsoft.com/office/drawing/2014/chart" uri="{C3380CC4-5D6E-409C-BE32-E72D297353CC}">
              <c16:uniqueId val="{00000000-B857-4522-B425-E2FA3ECA8332}"/>
            </c:ext>
          </c:extLst>
        </c:ser>
        <c:dLbls>
          <c:showLegendKey val="0"/>
          <c:showVal val="0"/>
          <c:showCatName val="0"/>
          <c:showSerName val="0"/>
          <c:showPercent val="0"/>
          <c:showBubbleSize val="0"/>
        </c:dLbls>
        <c:gapWidth val="150"/>
        <c:axId val="84814080"/>
        <c:axId val="848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57-4522-B425-E2FA3ECA8332}"/>
            </c:ext>
          </c:extLst>
        </c:ser>
        <c:dLbls>
          <c:showLegendKey val="0"/>
          <c:showVal val="0"/>
          <c:showCatName val="0"/>
          <c:showSerName val="0"/>
          <c:showPercent val="0"/>
          <c:showBubbleSize val="0"/>
        </c:dLbls>
        <c:marker val="1"/>
        <c:smooth val="0"/>
        <c:axId val="84814080"/>
        <c:axId val="84820352"/>
      </c:lineChart>
      <c:dateAx>
        <c:axId val="84814080"/>
        <c:scaling>
          <c:orientation val="minMax"/>
        </c:scaling>
        <c:delete val="1"/>
        <c:axPos val="b"/>
        <c:numFmt formatCode="ge" sourceLinked="1"/>
        <c:majorTickMark val="none"/>
        <c:minorTickMark val="none"/>
        <c:tickLblPos val="none"/>
        <c:crossAx val="84820352"/>
        <c:crosses val="autoZero"/>
        <c:auto val="1"/>
        <c:lblOffset val="100"/>
        <c:baseTimeUnit val="years"/>
      </c:dateAx>
      <c:valAx>
        <c:axId val="848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66-4A4A-8A66-F506FEDA1168}"/>
            </c:ext>
          </c:extLst>
        </c:ser>
        <c:dLbls>
          <c:showLegendKey val="0"/>
          <c:showVal val="0"/>
          <c:showCatName val="0"/>
          <c:showSerName val="0"/>
          <c:showPercent val="0"/>
          <c:showBubbleSize val="0"/>
        </c:dLbls>
        <c:gapWidth val="150"/>
        <c:axId val="84851328"/>
        <c:axId val="872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66-4A4A-8A66-F506FEDA1168}"/>
            </c:ext>
          </c:extLst>
        </c:ser>
        <c:dLbls>
          <c:showLegendKey val="0"/>
          <c:showVal val="0"/>
          <c:showCatName val="0"/>
          <c:showSerName val="0"/>
          <c:showPercent val="0"/>
          <c:showBubbleSize val="0"/>
        </c:dLbls>
        <c:marker val="1"/>
        <c:smooth val="0"/>
        <c:axId val="84851328"/>
        <c:axId val="87229184"/>
      </c:lineChart>
      <c:dateAx>
        <c:axId val="84851328"/>
        <c:scaling>
          <c:orientation val="minMax"/>
        </c:scaling>
        <c:delete val="1"/>
        <c:axPos val="b"/>
        <c:numFmt formatCode="ge" sourceLinked="1"/>
        <c:majorTickMark val="none"/>
        <c:minorTickMark val="none"/>
        <c:tickLblPos val="none"/>
        <c:crossAx val="87229184"/>
        <c:crosses val="autoZero"/>
        <c:auto val="1"/>
        <c:lblOffset val="100"/>
        <c:baseTimeUnit val="years"/>
      </c:dateAx>
      <c:valAx>
        <c:axId val="872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D9-4AD0-984B-EFE975C9ED92}"/>
            </c:ext>
          </c:extLst>
        </c:ser>
        <c:dLbls>
          <c:showLegendKey val="0"/>
          <c:showVal val="0"/>
          <c:showCatName val="0"/>
          <c:showSerName val="0"/>
          <c:showPercent val="0"/>
          <c:showBubbleSize val="0"/>
        </c:dLbls>
        <c:gapWidth val="150"/>
        <c:axId val="87261952"/>
        <c:axId val="87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D9-4AD0-984B-EFE975C9ED92}"/>
            </c:ext>
          </c:extLst>
        </c:ser>
        <c:dLbls>
          <c:showLegendKey val="0"/>
          <c:showVal val="0"/>
          <c:showCatName val="0"/>
          <c:showSerName val="0"/>
          <c:showPercent val="0"/>
          <c:showBubbleSize val="0"/>
        </c:dLbls>
        <c:marker val="1"/>
        <c:smooth val="0"/>
        <c:axId val="87261952"/>
        <c:axId val="87263872"/>
      </c:lineChart>
      <c:dateAx>
        <c:axId val="87261952"/>
        <c:scaling>
          <c:orientation val="minMax"/>
        </c:scaling>
        <c:delete val="1"/>
        <c:axPos val="b"/>
        <c:numFmt formatCode="ge" sourceLinked="1"/>
        <c:majorTickMark val="none"/>
        <c:minorTickMark val="none"/>
        <c:tickLblPos val="none"/>
        <c:crossAx val="87263872"/>
        <c:crosses val="autoZero"/>
        <c:auto val="1"/>
        <c:lblOffset val="100"/>
        <c:baseTimeUnit val="years"/>
      </c:dateAx>
      <c:valAx>
        <c:axId val="872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C1-400A-8CE3-487D1913E59E}"/>
            </c:ext>
          </c:extLst>
        </c:ser>
        <c:dLbls>
          <c:showLegendKey val="0"/>
          <c:showVal val="0"/>
          <c:showCatName val="0"/>
          <c:showSerName val="0"/>
          <c:showPercent val="0"/>
          <c:showBubbleSize val="0"/>
        </c:dLbls>
        <c:gapWidth val="150"/>
        <c:axId val="98788864"/>
        <c:axId val="987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1-400A-8CE3-487D1913E59E}"/>
            </c:ext>
          </c:extLst>
        </c:ser>
        <c:dLbls>
          <c:showLegendKey val="0"/>
          <c:showVal val="0"/>
          <c:showCatName val="0"/>
          <c:showSerName val="0"/>
          <c:showPercent val="0"/>
          <c:showBubbleSize val="0"/>
        </c:dLbls>
        <c:marker val="1"/>
        <c:smooth val="0"/>
        <c:axId val="98788864"/>
        <c:axId val="98790784"/>
      </c:lineChart>
      <c:dateAx>
        <c:axId val="98788864"/>
        <c:scaling>
          <c:orientation val="minMax"/>
        </c:scaling>
        <c:delete val="1"/>
        <c:axPos val="b"/>
        <c:numFmt formatCode="ge" sourceLinked="1"/>
        <c:majorTickMark val="none"/>
        <c:minorTickMark val="none"/>
        <c:tickLblPos val="none"/>
        <c:crossAx val="98790784"/>
        <c:crosses val="autoZero"/>
        <c:auto val="1"/>
        <c:lblOffset val="100"/>
        <c:baseTimeUnit val="years"/>
      </c:dateAx>
      <c:valAx>
        <c:axId val="987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61-4A1F-AF79-290F242226FB}"/>
            </c:ext>
          </c:extLst>
        </c:ser>
        <c:dLbls>
          <c:showLegendKey val="0"/>
          <c:showVal val="0"/>
          <c:showCatName val="0"/>
          <c:showSerName val="0"/>
          <c:showPercent val="0"/>
          <c:showBubbleSize val="0"/>
        </c:dLbls>
        <c:gapWidth val="150"/>
        <c:axId val="98818304"/>
        <c:axId val="988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61-4A1F-AF79-290F242226FB}"/>
            </c:ext>
          </c:extLst>
        </c:ser>
        <c:dLbls>
          <c:showLegendKey val="0"/>
          <c:showVal val="0"/>
          <c:showCatName val="0"/>
          <c:showSerName val="0"/>
          <c:showPercent val="0"/>
          <c:showBubbleSize val="0"/>
        </c:dLbls>
        <c:marker val="1"/>
        <c:smooth val="0"/>
        <c:axId val="98818304"/>
        <c:axId val="98824576"/>
      </c:lineChart>
      <c:dateAx>
        <c:axId val="98818304"/>
        <c:scaling>
          <c:orientation val="minMax"/>
        </c:scaling>
        <c:delete val="1"/>
        <c:axPos val="b"/>
        <c:numFmt formatCode="ge" sourceLinked="1"/>
        <c:majorTickMark val="none"/>
        <c:minorTickMark val="none"/>
        <c:tickLblPos val="none"/>
        <c:crossAx val="98824576"/>
        <c:crosses val="autoZero"/>
        <c:auto val="1"/>
        <c:lblOffset val="100"/>
        <c:baseTimeUnit val="years"/>
      </c:dateAx>
      <c:valAx>
        <c:axId val="988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1771.96</c:v>
                </c:pt>
                <c:pt idx="1">
                  <c:v>1496.11</c:v>
                </c:pt>
                <c:pt idx="2">
                  <c:v>1356.39</c:v>
                </c:pt>
                <c:pt idx="3">
                  <c:v>1256.0999999999999</c:v>
                </c:pt>
                <c:pt idx="4">
                  <c:v>1161</c:v>
                </c:pt>
              </c:numCache>
            </c:numRef>
          </c:val>
          <c:extLst>
            <c:ext xmlns:c16="http://schemas.microsoft.com/office/drawing/2014/chart" uri="{C3380CC4-5D6E-409C-BE32-E72D297353CC}">
              <c16:uniqueId val="{00000000-A2F3-4415-ACF8-48595F05A4D7}"/>
            </c:ext>
          </c:extLst>
        </c:ser>
        <c:dLbls>
          <c:showLegendKey val="0"/>
          <c:showVal val="0"/>
          <c:showCatName val="0"/>
          <c:showSerName val="0"/>
          <c:showPercent val="0"/>
          <c:showBubbleSize val="0"/>
        </c:dLbls>
        <c:gapWidth val="150"/>
        <c:axId val="99125888"/>
        <c:axId val="991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A2F3-4415-ACF8-48595F05A4D7}"/>
            </c:ext>
          </c:extLst>
        </c:ser>
        <c:dLbls>
          <c:showLegendKey val="0"/>
          <c:showVal val="0"/>
          <c:showCatName val="0"/>
          <c:showSerName val="0"/>
          <c:showPercent val="0"/>
          <c:showBubbleSize val="0"/>
        </c:dLbls>
        <c:marker val="1"/>
        <c:smooth val="0"/>
        <c:axId val="99125888"/>
        <c:axId val="99128064"/>
      </c:lineChart>
      <c:dateAx>
        <c:axId val="99125888"/>
        <c:scaling>
          <c:orientation val="minMax"/>
        </c:scaling>
        <c:delete val="1"/>
        <c:axPos val="b"/>
        <c:numFmt formatCode="ge" sourceLinked="1"/>
        <c:majorTickMark val="none"/>
        <c:minorTickMark val="none"/>
        <c:tickLblPos val="none"/>
        <c:crossAx val="99128064"/>
        <c:crosses val="autoZero"/>
        <c:auto val="1"/>
        <c:lblOffset val="100"/>
        <c:baseTimeUnit val="years"/>
      </c:dateAx>
      <c:valAx>
        <c:axId val="991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56.36</c:v>
                </c:pt>
                <c:pt idx="1">
                  <c:v>49.31</c:v>
                </c:pt>
                <c:pt idx="2">
                  <c:v>54.87</c:v>
                </c:pt>
                <c:pt idx="3">
                  <c:v>68.150000000000006</c:v>
                </c:pt>
                <c:pt idx="4">
                  <c:v>64.19</c:v>
                </c:pt>
              </c:numCache>
            </c:numRef>
          </c:val>
          <c:extLst>
            <c:ext xmlns:c16="http://schemas.microsoft.com/office/drawing/2014/chart" uri="{C3380CC4-5D6E-409C-BE32-E72D297353CC}">
              <c16:uniqueId val="{00000000-F328-4137-B99E-29C6ABBBBE4C}"/>
            </c:ext>
          </c:extLst>
        </c:ser>
        <c:dLbls>
          <c:showLegendKey val="0"/>
          <c:showVal val="0"/>
          <c:showCatName val="0"/>
          <c:showSerName val="0"/>
          <c:showPercent val="0"/>
          <c:showBubbleSize val="0"/>
        </c:dLbls>
        <c:gapWidth val="150"/>
        <c:axId val="99146752"/>
        <c:axId val="994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F328-4137-B99E-29C6ABBBBE4C}"/>
            </c:ext>
          </c:extLst>
        </c:ser>
        <c:dLbls>
          <c:showLegendKey val="0"/>
          <c:showVal val="0"/>
          <c:showCatName val="0"/>
          <c:showSerName val="0"/>
          <c:showPercent val="0"/>
          <c:showBubbleSize val="0"/>
        </c:dLbls>
        <c:marker val="1"/>
        <c:smooth val="0"/>
        <c:axId val="99146752"/>
        <c:axId val="99497088"/>
      </c:lineChart>
      <c:dateAx>
        <c:axId val="99146752"/>
        <c:scaling>
          <c:orientation val="minMax"/>
        </c:scaling>
        <c:delete val="1"/>
        <c:axPos val="b"/>
        <c:numFmt formatCode="ge" sourceLinked="1"/>
        <c:majorTickMark val="none"/>
        <c:minorTickMark val="none"/>
        <c:tickLblPos val="none"/>
        <c:crossAx val="99497088"/>
        <c:crosses val="autoZero"/>
        <c:auto val="1"/>
        <c:lblOffset val="100"/>
        <c:baseTimeUnit val="years"/>
      </c:dateAx>
      <c:valAx>
        <c:axId val="994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302.64</c:v>
                </c:pt>
                <c:pt idx="1">
                  <c:v>357.68</c:v>
                </c:pt>
                <c:pt idx="2">
                  <c:v>323.47000000000003</c:v>
                </c:pt>
                <c:pt idx="3">
                  <c:v>261.47000000000003</c:v>
                </c:pt>
                <c:pt idx="4">
                  <c:v>278.41000000000003</c:v>
                </c:pt>
              </c:numCache>
            </c:numRef>
          </c:val>
          <c:extLst>
            <c:ext xmlns:c16="http://schemas.microsoft.com/office/drawing/2014/chart" uri="{C3380CC4-5D6E-409C-BE32-E72D297353CC}">
              <c16:uniqueId val="{00000000-E451-4E49-A999-6ED1D36C6B34}"/>
            </c:ext>
          </c:extLst>
        </c:ser>
        <c:dLbls>
          <c:showLegendKey val="0"/>
          <c:showVal val="0"/>
          <c:showCatName val="0"/>
          <c:showSerName val="0"/>
          <c:showPercent val="0"/>
          <c:showBubbleSize val="0"/>
        </c:dLbls>
        <c:gapWidth val="150"/>
        <c:axId val="99527680"/>
        <c:axId val="995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E451-4E49-A999-6ED1D36C6B34}"/>
            </c:ext>
          </c:extLst>
        </c:ser>
        <c:dLbls>
          <c:showLegendKey val="0"/>
          <c:showVal val="0"/>
          <c:showCatName val="0"/>
          <c:showSerName val="0"/>
          <c:showPercent val="0"/>
          <c:showBubbleSize val="0"/>
        </c:dLbls>
        <c:marker val="1"/>
        <c:smooth val="0"/>
        <c:axId val="99527680"/>
        <c:axId val="99533952"/>
      </c:lineChart>
      <c:dateAx>
        <c:axId val="99527680"/>
        <c:scaling>
          <c:orientation val="minMax"/>
        </c:scaling>
        <c:delete val="1"/>
        <c:axPos val="b"/>
        <c:numFmt formatCode="ge" sourceLinked="1"/>
        <c:majorTickMark val="none"/>
        <c:minorTickMark val="none"/>
        <c:tickLblPos val="none"/>
        <c:crossAx val="99533952"/>
        <c:crosses val="autoZero"/>
        <c:auto val="1"/>
        <c:lblOffset val="100"/>
        <c:baseTimeUnit val="years"/>
      </c:dateAx>
      <c:valAx>
        <c:axId val="995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南伊勢町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13169</v>
      </c>
      <c r="AM8" s="66"/>
      <c r="AN8" s="66"/>
      <c r="AO8" s="66"/>
      <c r="AP8" s="66"/>
      <c r="AQ8" s="66"/>
      <c r="AR8" s="66"/>
      <c r="AS8" s="66"/>
      <c r="AT8" s="65">
        <f>データ!T6</f>
        <v>241.89</v>
      </c>
      <c r="AU8" s="65"/>
      <c r="AV8" s="65"/>
      <c r="AW8" s="65"/>
      <c r="AX8" s="65"/>
      <c r="AY8" s="65"/>
      <c r="AZ8" s="65"/>
      <c r="BA8" s="65"/>
      <c r="BB8" s="65">
        <f>データ!U6</f>
        <v>54.44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20.84</v>
      </c>
      <c r="Q10" s="65"/>
      <c r="R10" s="65"/>
      <c r="S10" s="65"/>
      <c r="T10" s="65"/>
      <c r="U10" s="65"/>
      <c r="V10" s="65"/>
      <c r="W10" s="65">
        <f>データ!Q6</f>
        <v>95.07</v>
      </c>
      <c r="X10" s="65"/>
      <c r="Y10" s="65"/>
      <c r="Z10" s="65"/>
      <c r="AA10" s="65"/>
      <c r="AB10" s="65"/>
      <c r="AC10" s="65"/>
      <c r="AD10" s="66">
        <f>データ!R6</f>
        <v>3348</v>
      </c>
      <c r="AE10" s="66"/>
      <c r="AF10" s="66"/>
      <c r="AG10" s="66"/>
      <c r="AH10" s="66"/>
      <c r="AI10" s="66"/>
      <c r="AJ10" s="66"/>
      <c r="AK10" s="2"/>
      <c r="AL10" s="66">
        <f>データ!V6</f>
        <v>2712</v>
      </c>
      <c r="AM10" s="66"/>
      <c r="AN10" s="66"/>
      <c r="AO10" s="66"/>
      <c r="AP10" s="66"/>
      <c r="AQ10" s="66"/>
      <c r="AR10" s="66"/>
      <c r="AS10" s="66"/>
      <c r="AT10" s="65">
        <f>データ!W6</f>
        <v>1.0900000000000001</v>
      </c>
      <c r="AU10" s="65"/>
      <c r="AV10" s="65"/>
      <c r="AW10" s="65"/>
      <c r="AX10" s="65"/>
      <c r="AY10" s="65"/>
      <c r="AZ10" s="65"/>
      <c r="BA10" s="65"/>
      <c r="BB10" s="65">
        <f>データ!X6</f>
        <v>2488.0700000000002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GOlbsRm2DIcwvB+k3+2gvpC51uovLrPFQDvedHi1aYIYt+1ZtT6/tGTR/TxcpHfBzljlaN5YetO6XP5SpJM4RQ==" saltValue="HRzNVwmJGSMGj+ZR8nJTS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244724</v>
      </c>
      <c r="D6" s="32">
        <f t="shared" si="3"/>
        <v>47</v>
      </c>
      <c r="E6" s="32">
        <f t="shared" si="3"/>
        <v>17</v>
      </c>
      <c r="F6" s="32">
        <f t="shared" si="3"/>
        <v>4</v>
      </c>
      <c r="G6" s="32">
        <f t="shared" si="3"/>
        <v>0</v>
      </c>
      <c r="H6" s="32" t="str">
        <f t="shared" si="3"/>
        <v>三重県　南伊勢町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20.84</v>
      </c>
      <c r="Q6" s="33">
        <f t="shared" si="3"/>
        <v>95.07</v>
      </c>
      <c r="R6" s="33">
        <f t="shared" si="3"/>
        <v>3348</v>
      </c>
      <c r="S6" s="33">
        <f t="shared" si="3"/>
        <v>13169</v>
      </c>
      <c r="T6" s="33">
        <f t="shared" si="3"/>
        <v>241.89</v>
      </c>
      <c r="U6" s="33">
        <f t="shared" si="3"/>
        <v>54.44</v>
      </c>
      <c r="V6" s="33">
        <f t="shared" si="3"/>
        <v>2712</v>
      </c>
      <c r="W6" s="33">
        <f t="shared" si="3"/>
        <v>1.0900000000000001</v>
      </c>
      <c r="X6" s="33">
        <f t="shared" si="3"/>
        <v>2488.0700000000002</v>
      </c>
      <c r="Y6" s="34">
        <f>IF(Y7="",NA(),Y7)</f>
        <v>87.71</v>
      </c>
      <c r="Z6" s="34">
        <f t="shared" ref="Z6:AH6" si="4">IF(Z7="",NA(),Z7)</f>
        <v>71.180000000000007</v>
      </c>
      <c r="AA6" s="34">
        <f t="shared" si="4"/>
        <v>85.62</v>
      </c>
      <c r="AB6" s="34">
        <f t="shared" si="4"/>
        <v>91.34</v>
      </c>
      <c r="AC6" s="34">
        <f t="shared" si="4"/>
        <v>89.65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1771.96</v>
      </c>
      <c r="BG6" s="34">
        <f t="shared" ref="BG6:BO6" si="7">IF(BG7="",NA(),BG7)</f>
        <v>1496.11</v>
      </c>
      <c r="BH6" s="34">
        <f t="shared" si="7"/>
        <v>1356.39</v>
      </c>
      <c r="BI6" s="34">
        <f t="shared" si="7"/>
        <v>1256.0999999999999</v>
      </c>
      <c r="BJ6" s="34">
        <f t="shared" si="7"/>
        <v>1161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56.36</v>
      </c>
      <c r="BR6" s="34">
        <f t="shared" ref="BR6:BZ6" si="8">IF(BR7="",NA(),BR7)</f>
        <v>49.31</v>
      </c>
      <c r="BS6" s="34">
        <f t="shared" si="8"/>
        <v>54.87</v>
      </c>
      <c r="BT6" s="34">
        <f t="shared" si="8"/>
        <v>68.150000000000006</v>
      </c>
      <c r="BU6" s="34">
        <f t="shared" si="8"/>
        <v>64.19</v>
      </c>
      <c r="BV6" s="34">
        <f t="shared" si="8"/>
        <v>64.63</v>
      </c>
      <c r="BW6" s="34">
        <f t="shared" si="8"/>
        <v>66.56</v>
      </c>
      <c r="BX6" s="34">
        <f t="shared" si="8"/>
        <v>66.22</v>
      </c>
      <c r="BY6" s="34">
        <f t="shared" si="8"/>
        <v>69.87</v>
      </c>
      <c r="BZ6" s="34">
        <f t="shared" si="8"/>
        <v>74.3</v>
      </c>
      <c r="CA6" s="33" t="str">
        <f>IF(CA7="","",IF(CA7="-","【-】","【"&amp;SUBSTITUTE(TEXT(CA7,"#,##0.00"),"-","△")&amp;"】"))</f>
        <v>【75.58】</v>
      </c>
      <c r="CB6" s="34">
        <f>IF(CB7="",NA(),CB7)</f>
        <v>302.64</v>
      </c>
      <c r="CC6" s="34">
        <f t="shared" ref="CC6:CK6" si="9">IF(CC7="",NA(),CC7)</f>
        <v>357.68</v>
      </c>
      <c r="CD6" s="34">
        <f t="shared" si="9"/>
        <v>323.47000000000003</v>
      </c>
      <c r="CE6" s="34">
        <f t="shared" si="9"/>
        <v>261.47000000000003</v>
      </c>
      <c r="CF6" s="34">
        <f t="shared" si="9"/>
        <v>278.41000000000003</v>
      </c>
      <c r="CG6" s="34">
        <f t="shared" si="9"/>
        <v>245.75</v>
      </c>
      <c r="CH6" s="34">
        <f t="shared" si="9"/>
        <v>244.29</v>
      </c>
      <c r="CI6" s="34">
        <f t="shared" si="9"/>
        <v>246.72</v>
      </c>
      <c r="CJ6" s="34">
        <f t="shared" si="9"/>
        <v>234.96</v>
      </c>
      <c r="CK6" s="34">
        <f t="shared" si="9"/>
        <v>221.81</v>
      </c>
      <c r="CL6" s="33" t="str">
        <f>IF(CL7="","",IF(CL7="-","【-】","【"&amp;SUBSTITUTE(TEXT(CL7,"#,##0.00"),"-","△")&amp;"】"))</f>
        <v>【215.23】</v>
      </c>
      <c r="CM6" s="34">
        <f>IF(CM7="",NA(),CM7)</f>
        <v>23.53</v>
      </c>
      <c r="CN6" s="34">
        <f t="shared" ref="CN6:CV6" si="10">IF(CN7="",NA(),CN7)</f>
        <v>24.83</v>
      </c>
      <c r="CO6" s="34">
        <f t="shared" si="10"/>
        <v>25.09</v>
      </c>
      <c r="CP6" s="34">
        <f t="shared" si="10"/>
        <v>25.56</v>
      </c>
      <c r="CQ6" s="34">
        <f t="shared" si="10"/>
        <v>25.4</v>
      </c>
      <c r="CR6" s="34">
        <f t="shared" si="10"/>
        <v>43.65</v>
      </c>
      <c r="CS6" s="34">
        <f t="shared" si="10"/>
        <v>43.58</v>
      </c>
      <c r="CT6" s="34">
        <f t="shared" si="10"/>
        <v>41.35</v>
      </c>
      <c r="CU6" s="34">
        <f t="shared" si="10"/>
        <v>42.9</v>
      </c>
      <c r="CV6" s="34">
        <f t="shared" si="10"/>
        <v>43.36</v>
      </c>
      <c r="CW6" s="33" t="str">
        <f>IF(CW7="","",IF(CW7="-","【-】","【"&amp;SUBSTITUTE(TEXT(CW7,"#,##0.00"),"-","△")&amp;"】"))</f>
        <v>【42.66】</v>
      </c>
      <c r="CX6" s="34">
        <f>IF(CX7="",NA(),CX7)</f>
        <v>76.52</v>
      </c>
      <c r="CY6" s="34">
        <f t="shared" ref="CY6:DG6" si="11">IF(CY7="",NA(),CY7)</f>
        <v>78</v>
      </c>
      <c r="CZ6" s="34">
        <f t="shared" si="11"/>
        <v>81.39</v>
      </c>
      <c r="DA6" s="34">
        <f t="shared" si="11"/>
        <v>81.69</v>
      </c>
      <c r="DB6" s="34">
        <f t="shared" si="11"/>
        <v>84.81</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244724</v>
      </c>
      <c r="D7" s="36">
        <v>47</v>
      </c>
      <c r="E7" s="36">
        <v>17</v>
      </c>
      <c r="F7" s="36">
        <v>4</v>
      </c>
      <c r="G7" s="36">
        <v>0</v>
      </c>
      <c r="H7" s="36" t="s">
        <v>109</v>
      </c>
      <c r="I7" s="36" t="s">
        <v>110</v>
      </c>
      <c r="J7" s="36" t="s">
        <v>111</v>
      </c>
      <c r="K7" s="36" t="s">
        <v>112</v>
      </c>
      <c r="L7" s="36" t="s">
        <v>113</v>
      </c>
      <c r="M7" s="36" t="s">
        <v>114</v>
      </c>
      <c r="N7" s="37" t="s">
        <v>115</v>
      </c>
      <c r="O7" s="37" t="s">
        <v>116</v>
      </c>
      <c r="P7" s="37">
        <v>20.84</v>
      </c>
      <c r="Q7" s="37">
        <v>95.07</v>
      </c>
      <c r="R7" s="37">
        <v>3348</v>
      </c>
      <c r="S7" s="37">
        <v>13169</v>
      </c>
      <c r="T7" s="37">
        <v>241.89</v>
      </c>
      <c r="U7" s="37">
        <v>54.44</v>
      </c>
      <c r="V7" s="37">
        <v>2712</v>
      </c>
      <c r="W7" s="37">
        <v>1.0900000000000001</v>
      </c>
      <c r="X7" s="37">
        <v>2488.0700000000002</v>
      </c>
      <c r="Y7" s="37">
        <v>87.71</v>
      </c>
      <c r="Z7" s="37">
        <v>71.180000000000007</v>
      </c>
      <c r="AA7" s="37">
        <v>85.62</v>
      </c>
      <c r="AB7" s="37">
        <v>91.34</v>
      </c>
      <c r="AC7" s="37">
        <v>89.65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1771.96</v>
      </c>
      <c r="BG7" s="37">
        <v>1496.11</v>
      </c>
      <c r="BH7" s="37">
        <v>1356.39</v>
      </c>
      <c r="BI7" s="37">
        <v>1256.0999999999999</v>
      </c>
      <c r="BJ7" s="37">
        <v>1161</v>
      </c>
      <c r="BK7" s="37">
        <v>1569.13</v>
      </c>
      <c r="BL7" s="37">
        <v>1436</v>
      </c>
      <c r="BM7" s="37">
        <v>1434.89</v>
      </c>
      <c r="BN7" s="37">
        <v>1298.9100000000001</v>
      </c>
      <c r="BO7" s="37">
        <v>1243.71</v>
      </c>
      <c r="BP7" s="37">
        <v>1225.44</v>
      </c>
      <c r="BQ7" s="37">
        <v>56.36</v>
      </c>
      <c r="BR7" s="37">
        <v>49.31</v>
      </c>
      <c r="BS7" s="37">
        <v>54.87</v>
      </c>
      <c r="BT7" s="37">
        <v>68.150000000000006</v>
      </c>
      <c r="BU7" s="37">
        <v>64.19</v>
      </c>
      <c r="BV7" s="37">
        <v>64.63</v>
      </c>
      <c r="BW7" s="37">
        <v>66.56</v>
      </c>
      <c r="BX7" s="37">
        <v>66.22</v>
      </c>
      <c r="BY7" s="37">
        <v>69.87</v>
      </c>
      <c r="BZ7" s="37">
        <v>74.3</v>
      </c>
      <c r="CA7" s="37">
        <v>75.58</v>
      </c>
      <c r="CB7" s="37">
        <v>302.64</v>
      </c>
      <c r="CC7" s="37">
        <v>357.68</v>
      </c>
      <c r="CD7" s="37">
        <v>323.47000000000003</v>
      </c>
      <c r="CE7" s="37">
        <v>261.47000000000003</v>
      </c>
      <c r="CF7" s="37">
        <v>278.41000000000003</v>
      </c>
      <c r="CG7" s="37">
        <v>245.75</v>
      </c>
      <c r="CH7" s="37">
        <v>244.29</v>
      </c>
      <c r="CI7" s="37">
        <v>246.72</v>
      </c>
      <c r="CJ7" s="37">
        <v>234.96</v>
      </c>
      <c r="CK7" s="37">
        <v>221.81</v>
      </c>
      <c r="CL7" s="37">
        <v>215.23</v>
      </c>
      <c r="CM7" s="37">
        <v>23.53</v>
      </c>
      <c r="CN7" s="37">
        <v>24.83</v>
      </c>
      <c r="CO7" s="37">
        <v>25.09</v>
      </c>
      <c r="CP7" s="37">
        <v>25.56</v>
      </c>
      <c r="CQ7" s="37">
        <v>25.4</v>
      </c>
      <c r="CR7" s="37">
        <v>43.65</v>
      </c>
      <c r="CS7" s="37">
        <v>43.58</v>
      </c>
      <c r="CT7" s="37">
        <v>41.35</v>
      </c>
      <c r="CU7" s="37">
        <v>42.9</v>
      </c>
      <c r="CV7" s="37">
        <v>43.36</v>
      </c>
      <c r="CW7" s="37">
        <v>42.66</v>
      </c>
      <c r="CX7" s="37">
        <v>76.52</v>
      </c>
      <c r="CY7" s="37">
        <v>78</v>
      </c>
      <c r="CZ7" s="37">
        <v>81.39</v>
      </c>
      <c r="DA7" s="37">
        <v>81.69</v>
      </c>
      <c r="DB7" s="37">
        <v>84.81</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2018-12-03T09:15:19Z</dcterms:created>
  <dcterms:modified xsi:type="dcterms:W3CDTF">2019-02-15T06:41:39Z</dcterms:modified>
</cp:coreProperties>
</file>