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生活環境課\800_個人フォルダ\北村\【重要】経営比較分析表\【30】29\"/>
    </mc:Choice>
  </mc:AlternateContent>
  <workbookProtection workbookAlgorithmName="SHA-512" workbookHashValue="UWzPPHQ5kX50PDtW4yKYaVUtiRJjeENFRjRX4JwncImHh7ECDSV/EVV/wg9d0wbMKAqysLSbtTmEeWFtdj+WEg==" workbookSaltValue="3QHHMA+P2T1sXvncUR8z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<sst xmlns="http://schemas.openxmlformats.org/spreadsheetml/2006/main" count="240" uniqueCount="124">
  <si>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</si>
  <si>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</si>
  <si>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</si>
  <si>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</si>
  <si>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</si>
  <si>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</si>
  <si>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</si>
  <si>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</si>
  <si>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</si>
  <si>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</si>
  <si>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</si>
  <si>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</si>
  <si>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</si>
  <si>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</si>
  <si>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</si>
  <si>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</si>
  <si>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</si>
  <si>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</si>
  <si>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</si>
  <si>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</si>
  <si>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</si>
  <si>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</si>
  <si>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</si>
  <si>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</si>
  <si>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</si>
  <si>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</si>
  <si>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</si>
  <si>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</si>
  <si>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</si>
  <si>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</si>
  <si>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</si>
  <si>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</si>
  <si>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</si>
  <si>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</si>
  <si>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</si>
  <si>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</si>
  <si>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</si>
  <si>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</si>
  <si>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</si>
  <si>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</si>
  <si>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</si>
  <si>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</si>
  <si>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</si>
  <si>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</si>
  <si>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</si>
  <si>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</si>
  <si>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</si>
  <si>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</si>
  <si>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</si>
  <si>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</si>
  <si>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</si>
  <si>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</si>
  <si>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</si>
  <si>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</si>
  <si>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</si>
  <si>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</si>
  <si>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</si>
  <si>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</si>
  <si>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</si>
  <si>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</si>
  <si>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</si>
  <si>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</si>
  <si>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</si>
  <si>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</si>
  <si>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</si>
  <si>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</si>
  <si>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</si>
  <si>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</si>
  <si>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</si>
  <si>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</si>
  <si>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</si>
  <si>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</si>
  <si>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</si>
  <si>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</si>
  <si>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</si>
  <si>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</si>
  <si>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</si>
  <si>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</si>
  <si>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</si>
  <si>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</si>
  <si>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</si>
  <si>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</si>
  <si>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</si>
  <si>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</si>
  <si>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</si>
  <si>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</si>
  <si>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</si>
  <si>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</si>
  <si>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</si>
  <si>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</si>
  <si>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</si>
  <si>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</si>
  <si>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</si>
  <si>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</si>
  <si>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</si>
  <si>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</si>
  <si>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</si>
  <si>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</si>
  <si>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</si>
  <si>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</si>
  <si>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</si>
  <si>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</si>
  <si>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</si>
  <si>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</si>
  <si>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</si>
  <si>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</si>
  <si>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</si>
  <si>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</si>
  <si>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</si>
  <si>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</si>
  <si>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</si>
  <si>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</si>
  <si>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</si>
  <si>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</si>
  <si>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</si>
  <si>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</si>
  <si>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</si>
  <si>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</si>
  <si>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</si>
  <si>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</si>
  <si>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</si>
  <si>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本町の施設は平成１６年度に供用を開始した比較的新しい施設であるが、機械設備等の耐用年数が概ね１５年程度であることから、今後は設備更新等が必要となってくる。</t>
    <phoneticPr fontId="4"/>
  </si>
  <si>
    <t xml:space="preserve">  特定環境保全公共下水道事業は本町の荻原地区を対象とした事業で現在水洗化率は増加傾向にあるが施設利用率については低い状態にある。
　今後は高齢化・過疎化による人口減少が見込まれる地域であり、使用料収入の減少に対する検討が必要になってくると予測している。
　また、施設の機械設備等が耐用年数を迎えることから、ストックマネジメント計画の策定を実施するとともに、施設利用率を基に施設のダウンサイジングも視野に入れた計画的な維持管理を行い、維持管理費の節減に努めていく必要がある。</t>
    <phoneticPr fontId="4"/>
  </si>
  <si>
    <t>　収益的収支比率・経費回収率及については、施設の修繕の増加により、汚水処理費が増加したため前年度に比べ減少し、汚水処理原価については汚水処理費の増加に加え年間有収水量が前年度に比べ減少したことから増加した。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ことから、今後も経営状況の改善に向けた取り組みは重要な課題であり、維持管理費等の節減に努めていく必要があることに加え、一層の経営の健全性・効率性の向上を図るためにも法適用にむけた取り組みについても検討を行う必要がある。</t>
    <rPh sb="21" eb="23">
      <t>シセツ</t>
    </rPh>
    <rPh sb="24" eb="26">
      <t>シュウゼン</t>
    </rPh>
    <rPh sb="27" eb="29">
      <t>ゾウカ</t>
    </rPh>
    <rPh sb="33" eb="35">
      <t>オスイ</t>
    </rPh>
    <rPh sb="35" eb="37">
      <t>ショリ</t>
    </rPh>
    <rPh sb="37" eb="38">
      <t>ヒ</t>
    </rPh>
    <rPh sb="39" eb="41">
      <t>ゾウカ</t>
    </rPh>
    <rPh sb="51" eb="53">
      <t>ゲンショウ</t>
    </rPh>
    <rPh sb="55" eb="57">
      <t>オスイ</t>
    </rPh>
    <rPh sb="57" eb="59">
      <t>ショリ</t>
    </rPh>
    <rPh sb="59" eb="61">
      <t>ゲンカ</t>
    </rPh>
    <rPh sb="66" eb="71">
      <t>オスイショリヒ</t>
    </rPh>
    <rPh sb="72" eb="74">
      <t>ゾウカ</t>
    </rPh>
    <rPh sb="75" eb="76">
      <t>クワ</t>
    </rPh>
    <rPh sb="77" eb="79">
      <t>ネンカン</t>
    </rPh>
    <rPh sb="79" eb="83">
      <t>ユウシュウスイリョウ</t>
    </rPh>
    <rPh sb="84" eb="87">
      <t>ゼンネンド</t>
    </rPh>
    <rPh sb="88" eb="89">
      <t>クラ</t>
    </rPh>
    <rPh sb="90" eb="92">
      <t>ゲンショウ</t>
    </rPh>
    <rPh sb="98" eb="100">
      <t>ゾウカ</t>
    </rPh>
    <rPh sb="265" eb="266">
      <t>クワ</t>
    </rPh>
    <rPh sb="268" eb="270">
      <t>イッソウ</t>
    </rPh>
    <rPh sb="271" eb="273">
      <t>ケイエイ</t>
    </rPh>
    <rPh sb="274" eb="277">
      <t>ケンゼンセイ</t>
    </rPh>
    <rPh sb="278" eb="281">
      <t>コウリツセイ</t>
    </rPh>
    <rPh sb="282" eb="284">
      <t>コウジョウ</t>
    </rPh>
    <rPh sb="285" eb="286">
      <t>ハカ</t>
    </rPh>
    <rPh sb="291" eb="292">
      <t>ホウ</t>
    </rPh>
    <rPh sb="292" eb="294">
      <t>テキヨウ</t>
    </rPh>
    <rPh sb="298" eb="299">
      <t>ト</t>
    </rPh>
    <rPh sb="300" eb="301">
      <t>ク</t>
    </rPh>
    <rPh sb="307" eb="309">
      <t>ケントウ</t>
    </rPh>
    <rPh sb="310" eb="311">
      <t>オコナ</t>
    </rPh>
    <rPh sb="312" eb="3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</si>
</sst>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0.18</c:v>
                </c:pt>
                <c:pt idx="2">
                  <c:v>0.32</c:v>
                </c:pt>
                <c:pt idx="3" formatCode="#,##0.00;&quot;△&quot;#,##0.00">
                  <c:v>0</c:v>
                </c:pt>
                <c:pt idx="4" formatCode="#,##0.00;&quot;△&quot;#,##0.00">
                  <c:v>0</c:v>
                </c:pt>
              </c:numCache>
            </c:numRef>
          </c:val>
          <c:extLst>
            <c:ext xmlns:c16="http://schemas.microsoft.com/office/drawing/2014/chart" uri="{C3380CC4-5D6E-409C-BE32-E72D297353CC}">
              <c16:uniqueId val="{00000000-FBFB-4C31-B3F2-934C12CA9D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FBFB-4C31-B3F2-934C12CA9D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38.51</c:v>
                </c:pt>
                <c:pt idx="1">
                  <c:v>38.28</c:v>
                </c:pt>
                <c:pt idx="2">
                  <c:v>41.34</c:v>
                </c:pt>
                <c:pt idx="3">
                  <c:v>38.96</c:v>
                </c:pt>
                <c:pt idx="4">
                  <c:v>38.81</c:v>
                </c:pt>
              </c:numCache>
            </c:numRef>
          </c:val>
          <c:extLst>
            <c:ext xmlns:c16="http://schemas.microsoft.com/office/drawing/2014/chart" uri="{C3380CC4-5D6E-409C-BE32-E72D297353CC}">
              <c16:uniqueId val="{00000000-E505-44E2-919F-6BAC7B3799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E505-44E2-919F-6BAC7B3799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69.39</c:v>
                </c:pt>
                <c:pt idx="1">
                  <c:v>71.53</c:v>
                </c:pt>
                <c:pt idx="2">
                  <c:v>73.5</c:v>
                </c:pt>
                <c:pt idx="3">
                  <c:v>76.510000000000005</c:v>
                </c:pt>
                <c:pt idx="4">
                  <c:v>77.45</c:v>
                </c:pt>
              </c:numCache>
            </c:numRef>
          </c:val>
          <c:extLst>
            <c:ext xmlns:c16="http://schemas.microsoft.com/office/drawing/2014/chart" uri="{C3380CC4-5D6E-409C-BE32-E72D297353CC}">
              <c16:uniqueId val="{00000000-CFC0-4E25-857B-FD07F3FB6C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CFC0-4E25-857B-FD07F3FB6C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88.89</c:v>
                </c:pt>
                <c:pt idx="1">
                  <c:v>89.91</c:v>
                </c:pt>
                <c:pt idx="2">
                  <c:v>82.44</c:v>
                </c:pt>
                <c:pt idx="3">
                  <c:v>84.99</c:v>
                </c:pt>
                <c:pt idx="4">
                  <c:v>78.069999999999993</c:v>
                </c:pt>
              </c:numCache>
            </c:numRef>
          </c:val>
          <c:extLst>
            <c:ext xmlns:c16="http://schemas.microsoft.com/office/drawing/2014/chart" uri="{C3380CC4-5D6E-409C-BE32-E72D297353CC}">
              <c16:uniqueId val="{00000000-28CF-497E-9B5B-F8F8A51C67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F-497E-9B5B-F8F8A51C67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C-4D5E-8FFF-0F9A156821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C-4D5E-8FFF-0F9A156821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2-460C-AB62-D66687AB18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2-460C-AB62-D66687AB18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D6-402C-AF7C-DD7EE90527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D6-402C-AF7C-DD7EE90527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F6-4C23-9FA0-636C4973FE5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6-4C23-9FA0-636C4973FE5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C-4231-BDF6-44E03AE3CF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ADFC-4231-BDF6-44E03AE3CF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67.540000000000006</c:v>
                </c:pt>
                <c:pt idx="1">
                  <c:v>71.650000000000006</c:v>
                </c:pt>
                <c:pt idx="2">
                  <c:v>62.26</c:v>
                </c:pt>
                <c:pt idx="3">
                  <c:v>69.06</c:v>
                </c:pt>
                <c:pt idx="4">
                  <c:v>59.84</c:v>
                </c:pt>
              </c:numCache>
            </c:numRef>
          </c:val>
          <c:extLst>
            <c:ext xmlns:c16="http://schemas.microsoft.com/office/drawing/2014/chart" uri="{C3380CC4-5D6E-409C-BE32-E72D297353CC}">
              <c16:uniqueId val="{00000000-9A38-42F9-AF6F-0A584213B5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9A38-42F9-AF6F-0A584213B5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293.45</c:v>
                </c:pt>
                <c:pt idx="1">
                  <c:v>294.82</c:v>
                </c:pt>
                <c:pt idx="2">
                  <c:v>344.72</c:v>
                </c:pt>
                <c:pt idx="3">
                  <c:v>307.47000000000003</c:v>
                </c:pt>
                <c:pt idx="4">
                  <c:v>361.84</c:v>
                </c:pt>
              </c:numCache>
            </c:numRef>
          </c:val>
          <c:extLst>
            <c:ext xmlns:c16="http://schemas.microsoft.com/office/drawing/2014/chart" uri="{C3380CC4-5D6E-409C-BE32-E72D297353CC}">
              <c16:uniqueId val="{00000000-8C04-4B3E-A8E3-274179A9CF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8C04-4B3E-A8E3-274179A9CF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大台町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9574</v>
      </c>
      <c r="AM8" s="66"/>
      <c r="AN8" s="66"/>
      <c r="AO8" s="66"/>
      <c r="AP8" s="66"/>
      <c r="AQ8" s="66"/>
      <c r="AR8" s="66"/>
      <c r="AS8" s="66"/>
      <c r="AT8" s="65">
        <f>データ!T6</f>
        <v>362.86</v>
      </c>
      <c r="AU8" s="65"/>
      <c r="AV8" s="65"/>
      <c r="AW8" s="65"/>
      <c r="AX8" s="65"/>
      <c r="AY8" s="65"/>
      <c r="AZ8" s="65"/>
      <c r="BA8" s="65"/>
      <c r="BB8" s="65">
        <f>データ!U6</f>
        <v>26.38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19.22</v>
      </c>
      <c r="Q10" s="65"/>
      <c r="R10" s="65"/>
      <c r="S10" s="65"/>
      <c r="T10" s="65"/>
      <c r="U10" s="65"/>
      <c r="V10" s="65"/>
      <c r="W10" s="65">
        <f>データ!Q6</f>
        <v>104.13</v>
      </c>
      <c r="X10" s="65"/>
      <c r="Y10" s="65"/>
      <c r="Z10" s="65"/>
      <c r="AA10" s="65"/>
      <c r="AB10" s="65"/>
      <c r="AC10" s="65"/>
      <c r="AD10" s="66">
        <f>データ!R6</f>
        <v>4320</v>
      </c>
      <c r="AE10" s="66"/>
      <c r="AF10" s="66"/>
      <c r="AG10" s="66"/>
      <c r="AH10" s="66"/>
      <c r="AI10" s="66"/>
      <c r="AJ10" s="66"/>
      <c r="AK10" s="2"/>
      <c r="AL10" s="66">
        <f>データ!V6</f>
        <v>1827</v>
      </c>
      <c r="AM10" s="66"/>
      <c r="AN10" s="66"/>
      <c r="AO10" s="66"/>
      <c r="AP10" s="66"/>
      <c r="AQ10" s="66"/>
      <c r="AR10" s="66"/>
      <c r="AS10" s="66"/>
      <c r="AT10" s="65">
        <f>データ!W6</f>
        <v>0.78</v>
      </c>
      <c r="AU10" s="65"/>
      <c r="AV10" s="65"/>
      <c r="AW10" s="65"/>
      <c r="AX10" s="65"/>
      <c r="AY10" s="65"/>
      <c r="AZ10" s="65"/>
      <c r="BA10" s="65"/>
      <c r="BB10" s="65">
        <f>データ!X6</f>
        <v>2342.31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xEutJUImbXua7uE2fU7dqhZ16lU2mx1lbBdmYx8mb48jJomXRfBOzbUWDeb/JkHlGI6f+uwMFZ4OZ/sSNdzmGA==" saltValue="yIrC3iroCJ0VN/szAm3NJ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244431</v>
      </c>
      <c r="D6" s="32">
        <f t="shared" si="3"/>
        <v>47</v>
      </c>
      <c r="E6" s="32">
        <f t="shared" si="3"/>
        <v>17</v>
      </c>
      <c r="F6" s="32">
        <f t="shared" si="3"/>
        <v>4</v>
      </c>
      <c r="G6" s="32">
        <f t="shared" si="3"/>
        <v>0</v>
      </c>
      <c r="H6" s="32" t="str">
        <f t="shared" si="3"/>
        <v>三重県　大台町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19.22</v>
      </c>
      <c r="Q6" s="33">
        <f t="shared" si="3"/>
        <v>104.13</v>
      </c>
      <c r="R6" s="33">
        <f t="shared" si="3"/>
        <v>4320</v>
      </c>
      <c r="S6" s="33">
        <f t="shared" si="3"/>
        <v>9574</v>
      </c>
      <c r="T6" s="33">
        <f t="shared" si="3"/>
        <v>362.86</v>
      </c>
      <c r="U6" s="33">
        <f t="shared" si="3"/>
        <v>26.38</v>
      </c>
      <c r="V6" s="33">
        <f t="shared" si="3"/>
        <v>1827</v>
      </c>
      <c r="W6" s="33">
        <f t="shared" si="3"/>
        <v>0.78</v>
      </c>
      <c r="X6" s="33">
        <f t="shared" si="3"/>
        <v>2342.31</v>
      </c>
      <c r="Y6" s="34">
        <f>IF(Y7="",NA(),Y7)</f>
        <v>88.89</v>
      </c>
      <c r="Z6" s="34">
        <f t="shared" ref="Z6:AH6" si="4">IF(Z7="",NA(),Z7)</f>
        <v>89.91</v>
      </c>
      <c r="AA6" s="34">
        <f t="shared" si="4"/>
        <v>82.44</v>
      </c>
      <c r="AB6" s="34">
        <f t="shared" si="4"/>
        <v>84.99</v>
      </c>
      <c r="AC6" s="34">
        <f t="shared" si="4"/>
        <v>78.069999999999993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67.540000000000006</v>
      </c>
      <c r="BR6" s="34">
        <f t="shared" ref="BR6:BZ6" si="8">IF(BR7="",NA(),BR7)</f>
        <v>71.650000000000006</v>
      </c>
      <c r="BS6" s="34">
        <f t="shared" si="8"/>
        <v>62.26</v>
      </c>
      <c r="BT6" s="34">
        <f t="shared" si="8"/>
        <v>69.06</v>
      </c>
      <c r="BU6" s="34">
        <f t="shared" si="8"/>
        <v>59.84</v>
      </c>
      <c r="BV6" s="34">
        <f t="shared" si="8"/>
        <v>53.01</v>
      </c>
      <c r="BW6" s="34">
        <f t="shared" si="8"/>
        <v>50.54</v>
      </c>
      <c r="BX6" s="34">
        <f t="shared" si="8"/>
        <v>49.22</v>
      </c>
      <c r="BY6" s="34">
        <f t="shared" si="8"/>
        <v>53.7</v>
      </c>
      <c r="BZ6" s="34">
        <f t="shared" si="8"/>
        <v>61.54</v>
      </c>
      <c r="CA6" s="33" t="str">
        <f>IF(CA7="","",IF(CA7="-","【-】","【"&amp;SUBSTITUTE(TEXT(CA7,"#,##0.00"),"-","△")&amp;"】"))</f>
        <v>【75.58】</v>
      </c>
      <c r="CB6" s="34">
        <f>IF(CB7="",NA(),CB7)</f>
        <v>293.45</v>
      </c>
      <c r="CC6" s="34">
        <f t="shared" ref="CC6:CK6" si="9">IF(CC7="",NA(),CC7)</f>
        <v>294.82</v>
      </c>
      <c r="CD6" s="34">
        <f t="shared" si="9"/>
        <v>344.72</v>
      </c>
      <c r="CE6" s="34">
        <f t="shared" si="9"/>
        <v>307.47000000000003</v>
      </c>
      <c r="CF6" s="34">
        <f t="shared" si="9"/>
        <v>361.84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38.51</v>
      </c>
      <c r="CN6" s="34">
        <f t="shared" ref="CN6:CV6" si="10">IF(CN7="",NA(),CN7)</f>
        <v>38.28</v>
      </c>
      <c r="CO6" s="34">
        <f t="shared" si="10"/>
        <v>41.34</v>
      </c>
      <c r="CP6" s="34">
        <f t="shared" si="10"/>
        <v>38.96</v>
      </c>
      <c r="CQ6" s="34">
        <f t="shared" si="10"/>
        <v>38.81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69.39</v>
      </c>
      <c r="CY6" s="34">
        <f t="shared" ref="CY6:DG6" si="11">IF(CY7="",NA(),CY7)</f>
        <v>71.53</v>
      </c>
      <c r="CZ6" s="34">
        <f t="shared" si="11"/>
        <v>73.5</v>
      </c>
      <c r="DA6" s="34">
        <f t="shared" si="11"/>
        <v>76.510000000000005</v>
      </c>
      <c r="DB6" s="34">
        <f t="shared" si="11"/>
        <v>77.45</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0.02</v>
      </c>
      <c r="EF6" s="34">
        <f t="shared" ref="EF6:EN6" si="14">IF(EF7="",NA(),EF7)</f>
        <v>0.18</v>
      </c>
      <c r="EG6" s="34">
        <f t="shared" si="14"/>
        <v>0.32</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244431</v>
      </c>
      <c r="D7" s="36">
        <v>47</v>
      </c>
      <c r="E7" s="36">
        <v>17</v>
      </c>
      <c r="F7" s="36">
        <v>4</v>
      </c>
      <c r="G7" s="36">
        <v>0</v>
      </c>
      <c r="H7" s="36" t="s">
        <v>108</v>
      </c>
      <c r="I7" s="36" t="s">
        <v>109</v>
      </c>
      <c r="J7" s="36" t="s">
        <v>110</v>
      </c>
      <c r="K7" s="36" t="s">
        <v>111</v>
      </c>
      <c r="L7" s="36" t="s">
        <v>112</v>
      </c>
      <c r="M7" s="36" t="s">
        <v>113</v>
      </c>
      <c r="N7" s="37" t="s">
        <v>114</v>
      </c>
      <c r="O7" s="37" t="s">
        <v>115</v>
      </c>
      <c r="P7" s="37">
        <v>19.22</v>
      </c>
      <c r="Q7" s="37">
        <v>104.13</v>
      </c>
      <c r="R7" s="37">
        <v>4320</v>
      </c>
      <c r="S7" s="37">
        <v>9574</v>
      </c>
      <c r="T7" s="37">
        <v>362.86</v>
      </c>
      <c r="U7" s="37">
        <v>26.38</v>
      </c>
      <c r="V7" s="37">
        <v>1827</v>
      </c>
      <c r="W7" s="37">
        <v>0.78</v>
      </c>
      <c r="X7" s="37">
        <v>2342.31</v>
      </c>
      <c r="Y7" s="37">
        <v>88.89</v>
      </c>
      <c r="Z7" s="37">
        <v>89.91</v>
      </c>
      <c r="AA7" s="37">
        <v>82.44</v>
      </c>
      <c r="AB7" s="37">
        <v>84.99</v>
      </c>
      <c r="AC7" s="37">
        <v>78.069999999999993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67.540000000000006</v>
      </c>
      <c r="BR7" s="37">
        <v>71.650000000000006</v>
      </c>
      <c r="BS7" s="37">
        <v>62.26</v>
      </c>
      <c r="BT7" s="37">
        <v>69.06</v>
      </c>
      <c r="BU7" s="37">
        <v>59.84</v>
      </c>
      <c r="BV7" s="37">
        <v>53.01</v>
      </c>
      <c r="BW7" s="37">
        <v>50.54</v>
      </c>
      <c r="BX7" s="37">
        <v>49.22</v>
      </c>
      <c r="BY7" s="37">
        <v>53.7</v>
      </c>
      <c r="BZ7" s="37">
        <v>61.54</v>
      </c>
      <c r="CA7" s="37">
        <v>75.58</v>
      </c>
      <c r="CB7" s="37">
        <v>293.45</v>
      </c>
      <c r="CC7" s="37">
        <v>294.82</v>
      </c>
      <c r="CD7" s="37">
        <v>344.72</v>
      </c>
      <c r="CE7" s="37">
        <v>307.47000000000003</v>
      </c>
      <c r="CF7" s="37">
        <v>361.84</v>
      </c>
      <c r="CG7" s="37">
        <v>299.39</v>
      </c>
      <c r="CH7" s="37">
        <v>320.36</v>
      </c>
      <c r="CI7" s="37">
        <v>332.02</v>
      </c>
      <c r="CJ7" s="37">
        <v>300.35000000000002</v>
      </c>
      <c r="CK7" s="37">
        <v>267.86</v>
      </c>
      <c r="CL7" s="37">
        <v>215.23</v>
      </c>
      <c r="CM7" s="37">
        <v>38.51</v>
      </c>
      <c r="CN7" s="37">
        <v>38.28</v>
      </c>
      <c r="CO7" s="37">
        <v>41.34</v>
      </c>
      <c r="CP7" s="37">
        <v>38.96</v>
      </c>
      <c r="CQ7" s="37">
        <v>38.81</v>
      </c>
      <c r="CR7" s="37">
        <v>36.200000000000003</v>
      </c>
      <c r="CS7" s="37">
        <v>34.74</v>
      </c>
      <c r="CT7" s="37">
        <v>36.65</v>
      </c>
      <c r="CU7" s="37">
        <v>37.72</v>
      </c>
      <c r="CV7" s="37">
        <v>37.08</v>
      </c>
      <c r="CW7" s="37">
        <v>42.66</v>
      </c>
      <c r="CX7" s="37">
        <v>69.39</v>
      </c>
      <c r="CY7" s="37">
        <v>71.53</v>
      </c>
      <c r="CZ7" s="37">
        <v>73.5</v>
      </c>
      <c r="DA7" s="37">
        <v>76.510000000000005</v>
      </c>
      <c r="DB7" s="37">
        <v>77.45</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0.02</v>
      </c>
      <c r="EF7" s="37">
        <v>0.18</v>
      </c>
      <c r="EG7" s="37">
        <v>0.32</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250</cp:lastModifiedBy>
  <cp:lastPrinted>2019-01-18T07:16:35Z</cp:lastPrinted>
  <dcterms:created xsi:type="dcterms:W3CDTF">2018-12-03T09:15:18Z</dcterms:created>
  <dcterms:modified xsi:type="dcterms:W3CDTF">2019-01-18T07:32:15Z</dcterms:modified>
  <cp:category/>
</cp:coreProperties>
</file>