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7621\Desktop\Fw__【依頼_2_1（金）〆】公営企業に係る経営比較分析表（平成29年度決算）の分析等について_20190201\"/>
    </mc:Choice>
  </mc:AlternateContent>
  <workbookProtection workbookAlgorithmName="SHA-512" workbookHashValue="HgySPjUrbNOmXGWA4m8PxWVRmiWVyg8p4u94eUCO9iPvxVh44A61icHKM7/vJ/tR5jHHtKpHH9FtZVDtKVNUOA==" workbookSaltValue="8ABuOJcp9HMOZ9k32tcj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<sst xmlns="http://schemas.openxmlformats.org/spreadsheetml/2006/main" count="323" uniqueCount="123">
  <si>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</si>
  <si>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</si>
  <si>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</si>
  <si>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</si>
  <si>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</si>
  <si>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</si>
  <si>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</si>
  <si>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</si>
  <si>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</si>
  <si>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</si>
  <si>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</si>
  <si>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</si>
  <si>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</si>
  <si>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</si>
  <si>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</si>
  <si>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</si>
  <si>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</si>
  <si>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</si>
  <si>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</si>
  <si>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</si>
  <si>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</si>
  <si>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</si>
  <si>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</si>
  <si>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</si>
  <si>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</si>
  <si>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</si>
  <si>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</si>
  <si>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</si>
  <si>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</si>
  <si>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</si>
  <si>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</si>
  <si>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</si>
  <si>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</si>
  <si>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</si>
  <si>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</si>
  <si>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</si>
  <si>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</si>
  <si>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</si>
  <si>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</si>
  <si>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</si>
  <si>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</si>
  <si>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</si>
  <si>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</si>
  <si>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</si>
  <si>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</si>
  <si>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</si>
  <si>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</si>
  <si>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</si>
  <si>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</si>
  <si>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</si>
  <si>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</si>
  <si>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</si>
  <si>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</si>
  <si>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</si>
  <si>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</si>
  <si>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</si>
  <si>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</si>
  <si>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</si>
  <si>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</si>
  <si>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</si>
  <si>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</si>
  <si>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</si>
  <si>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</si>
  <si>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</si>
  <si>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</si>
  <si>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</si>
  <si>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</si>
  <si>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</si>
  <si>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</si>
  <si>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</si>
  <si>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</si>
  <si>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</si>
  <si>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</si>
  <si>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</si>
  <si>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</si>
  <si>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</si>
  <si>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</si>
  <si>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</si>
  <si>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</si>
  <si>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</si>
  <si>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</si>
  <si>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</si>
  <si>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</si>
  <si>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</si>
  <si>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</si>
  <si>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</si>
  <si>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</si>
  <si>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</si>
  <si>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</si>
  <si>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</si>
  <si>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</si>
  <si>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</si>
  <si>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</si>
  <si>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</si>
  <si>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</si>
  <si>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</si>
  <si>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</si>
  <si>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</si>
  <si>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</si>
  <si>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</si>
  <si>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</si>
  <si>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</si>
  <si>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</si>
  <si>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</si>
  <si>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</si>
  <si>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</si>
  <si>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</si>
  <si>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</si>
  <si>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</si>
  <si>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</si>
  <si>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</si>
  <si>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</si>
  <si>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</si>
  <si>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</si>
  <si>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</si>
  <si>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</si>
  <si>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</si>
  <si>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</si>
  <si>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</si>
  <si>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</si>
  <si>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現状では老朽管渠がないため、改修のみの実施となっている。
　表中の有形固定資産減価償却率は類似団体より低い数値を示しているが、実際は全5処理区のうち2処理区が供用開始より15年以上を経過して、施設の大規模改修や更新が必要となっている。</t>
    <rPh sb="1" eb="3">
      <t>ゲンジョウ</t>
    </rPh>
    <rPh sb="5" eb="7">
      <t>ロウキュウ</t>
    </rPh>
    <rPh sb="7" eb="8">
      <t>カン</t>
    </rPh>
    <rPh sb="8" eb="9">
      <t>キョ</t>
    </rPh>
    <rPh sb="15" eb="17">
      <t>カイシュウ</t>
    </rPh>
    <rPh sb="20" eb="22">
      <t>ジッシ</t>
    </rPh>
    <rPh sb="31" eb="33">
      <t>ヒョウチュウ</t>
    </rPh>
    <rPh sb="34" eb="36">
      <t>ユウケイ</t>
    </rPh>
    <rPh sb="36" eb="38">
      <t>コテイ</t>
    </rPh>
    <rPh sb="38" eb="40">
      <t>シサン</t>
    </rPh>
    <rPh sb="40" eb="42">
      <t>ゲンカ</t>
    </rPh>
    <rPh sb="42" eb="44">
      <t>ショウキャク</t>
    </rPh>
    <rPh sb="44" eb="45">
      <t>リツ</t>
    </rPh>
    <rPh sb="46" eb="48">
      <t>ルイジ</t>
    </rPh>
    <rPh sb="48" eb="50">
      <t>ダンタイ</t>
    </rPh>
    <rPh sb="52" eb="53">
      <t>ヒク</t>
    </rPh>
    <rPh sb="54" eb="56">
      <t>スウチ</t>
    </rPh>
    <rPh sb="57" eb="58">
      <t>シメ</t>
    </rPh>
    <rPh sb="64" eb="66">
      <t>ジッサイ</t>
    </rPh>
    <rPh sb="67" eb="68">
      <t>ゼン</t>
    </rPh>
    <rPh sb="69" eb="71">
      <t>ショリ</t>
    </rPh>
    <rPh sb="71" eb="72">
      <t>ク</t>
    </rPh>
    <rPh sb="76" eb="78">
      <t>ショリ</t>
    </rPh>
    <rPh sb="78" eb="79">
      <t>ク</t>
    </rPh>
    <rPh sb="80" eb="82">
      <t>キョウヨウ</t>
    </rPh>
    <rPh sb="82" eb="84">
      <t>カイシ</t>
    </rPh>
    <rPh sb="88" eb="91">
      <t>ネンイジョウ</t>
    </rPh>
    <rPh sb="92" eb="94">
      <t>ケイカ</t>
    </rPh>
    <rPh sb="97" eb="99">
      <t>シセツ</t>
    </rPh>
    <rPh sb="100" eb="103">
      <t>ダイキボ</t>
    </rPh>
    <rPh sb="103" eb="105">
      <t>カイシュウ</t>
    </rPh>
    <rPh sb="106" eb="108">
      <t>コウシン</t>
    </rPh>
    <rPh sb="109" eb="111">
      <t>ヒツヨウ</t>
    </rPh>
    <phoneticPr fontId="4"/>
  </si>
  <si>
    <t>　表中の公費負担分を含まない汚水処理費にかかる回収率は良好な数値を示しているが、公費負担分である資本費（企業債元利償還金）を含む汚水処理費が高くなっており、この場合の経費回収率は低い水準であり、一般会計繰入金に大きく依存している。
　また、今後は施設改修に伴う多額の経費が必要と見込まれ、経営は困難になると予測されることから、適正な料金収入の確保や維持管理費等の削減に取り組む必要がある。</t>
    <rPh sb="1" eb="3">
      <t>ヒョウチュウ</t>
    </rPh>
    <rPh sb="4" eb="6">
      <t>コウヒ</t>
    </rPh>
    <rPh sb="6" eb="8">
      <t>フタン</t>
    </rPh>
    <rPh sb="8" eb="9">
      <t>ブン</t>
    </rPh>
    <rPh sb="10" eb="11">
      <t>フク</t>
    </rPh>
    <rPh sb="14" eb="16">
      <t>オスイ</t>
    </rPh>
    <rPh sb="16" eb="18">
      <t>ショリ</t>
    </rPh>
    <rPh sb="18" eb="19">
      <t>ヒ</t>
    </rPh>
    <rPh sb="23" eb="25">
      <t>カイシュウ</t>
    </rPh>
    <rPh sb="25" eb="26">
      <t>リツ</t>
    </rPh>
    <rPh sb="27" eb="29">
      <t>リョウコウ</t>
    </rPh>
    <rPh sb="30" eb="32">
      <t>スウチ</t>
    </rPh>
    <rPh sb="33" eb="34">
      <t>シメ</t>
    </rPh>
    <rPh sb="40" eb="42">
      <t>コウヒ</t>
    </rPh>
    <rPh sb="42" eb="44">
      <t>フタン</t>
    </rPh>
    <rPh sb="44" eb="45">
      <t>ブン</t>
    </rPh>
    <rPh sb="48" eb="50">
      <t>シホン</t>
    </rPh>
    <rPh sb="50" eb="51">
      <t>ヒ</t>
    </rPh>
    <rPh sb="52" eb="54">
      <t>キギョウ</t>
    </rPh>
    <rPh sb="54" eb="55">
      <t>サイ</t>
    </rPh>
    <rPh sb="55" eb="57">
      <t>ガンリ</t>
    </rPh>
    <rPh sb="57" eb="60">
      <t>ショウカンキン</t>
    </rPh>
    <rPh sb="62" eb="63">
      <t>フク</t>
    </rPh>
    <rPh sb="64" eb="66">
      <t>オスイ</t>
    </rPh>
    <rPh sb="66" eb="68">
      <t>ショリ</t>
    </rPh>
    <rPh sb="68" eb="69">
      <t>ヒ</t>
    </rPh>
    <rPh sb="70" eb="71">
      <t>タカ</t>
    </rPh>
    <rPh sb="80" eb="82">
      <t>バアイ</t>
    </rPh>
    <rPh sb="83" eb="85">
      <t>ケイヒ</t>
    </rPh>
    <rPh sb="85" eb="87">
      <t>カイシュウ</t>
    </rPh>
    <rPh sb="87" eb="88">
      <t>リツ</t>
    </rPh>
    <rPh sb="89" eb="90">
      <t>ヒク</t>
    </rPh>
    <rPh sb="91" eb="93">
      <t>スイジュン</t>
    </rPh>
    <rPh sb="97" eb="99">
      <t>イッパン</t>
    </rPh>
    <rPh sb="99" eb="101">
      <t>カイケイ</t>
    </rPh>
    <rPh sb="101" eb="103">
      <t>クリイレ</t>
    </rPh>
    <rPh sb="103" eb="104">
      <t>キン</t>
    </rPh>
    <rPh sb="105" eb="106">
      <t>オオ</t>
    </rPh>
    <rPh sb="108" eb="110">
      <t>イゾン</t>
    </rPh>
    <rPh sb="120" eb="122">
      <t>コンゴ</t>
    </rPh>
    <rPh sb="123" eb="125">
      <t>シセツ</t>
    </rPh>
    <rPh sb="125" eb="127">
      <t>カイシュウ</t>
    </rPh>
    <rPh sb="128" eb="129">
      <t>トモナ</t>
    </rPh>
    <rPh sb="130" eb="132">
      <t>タガク</t>
    </rPh>
    <rPh sb="133" eb="135">
      <t>ケイヒ</t>
    </rPh>
    <rPh sb="136" eb="138">
      <t>ヒツヨウ</t>
    </rPh>
    <rPh sb="139" eb="141">
      <t>ミコ</t>
    </rPh>
    <rPh sb="144" eb="146">
      <t>ケイエイ</t>
    </rPh>
    <rPh sb="147" eb="149">
      <t>コンナン</t>
    </rPh>
    <rPh sb="153" eb="155">
      <t>ヨソク</t>
    </rPh>
    <rPh sb="163" eb="165">
      <t>テキセイ</t>
    </rPh>
    <rPh sb="166" eb="168">
      <t>リョウキン</t>
    </rPh>
    <rPh sb="168" eb="170">
      <t>シュウニュウ</t>
    </rPh>
    <rPh sb="171" eb="173">
      <t>カクホ</t>
    </rPh>
    <rPh sb="174" eb="176">
      <t>イジ</t>
    </rPh>
    <rPh sb="176" eb="179">
      <t>カンリヒ</t>
    </rPh>
    <rPh sb="179" eb="180">
      <t>トウ</t>
    </rPh>
    <rPh sb="181" eb="183">
      <t>サクゲン</t>
    </rPh>
    <rPh sb="184" eb="185">
      <t>ト</t>
    </rPh>
    <rPh sb="186" eb="187">
      <t>ク</t>
    </rPh>
    <rPh sb="188" eb="190">
      <t>ヒツヨウ</t>
    </rPh>
    <phoneticPr fontId="4"/>
  </si>
  <si>
    <t xml:space="preserve">①経費回収率、汚水処理原価
　汚水処理費における公費負担分を除いて算出されているため、現状は一般会計繰入金により賄われていることが本表には反映されていない。
　今後は人口減少に伴い、処理コストが増加することが考えられるため、維持管理費等の削減へ取り組む必要がある。　
②施設利用率
　施設利用率は類似団体とほぼ同等の数値であるが、施設処理能力を十分に活用しているとはいえない状態である。このことについても今後は人口減少による利用率の更なる下降が考えられるため、ダウンサイジングや施設統廃合を含めた更なる施設の効率化を検討する必要がある。
</t>
    <rPh sb="80" eb="82">
      <t>コンゴ</t>
    </rPh>
    <rPh sb="83" eb="85">
      <t>ジンコウ</t>
    </rPh>
    <rPh sb="85" eb="87">
      <t>ゲンショウ</t>
    </rPh>
    <rPh sb="88" eb="89">
      <t>トモナ</t>
    </rPh>
    <rPh sb="91" eb="93">
      <t>ショリ</t>
    </rPh>
    <rPh sb="97" eb="99">
      <t>ゾウカ</t>
    </rPh>
    <rPh sb="104" eb="105">
      <t>カンガ</t>
    </rPh>
    <rPh sb="112" eb="114">
      <t>イジ</t>
    </rPh>
    <rPh sb="114" eb="117">
      <t>カンリヒ</t>
    </rPh>
    <rPh sb="117" eb="118">
      <t>トウ</t>
    </rPh>
    <rPh sb="119" eb="121">
      <t>サクゲン</t>
    </rPh>
    <rPh sb="122" eb="123">
      <t>ト</t>
    </rPh>
    <rPh sb="124" eb="125">
      <t>ク</t>
    </rPh>
    <rPh sb="126" eb="128">
      <t>ヒツヨウ</t>
    </rPh>
    <rPh sb="137" eb="139">
      <t>シセツ</t>
    </rPh>
    <rPh sb="139" eb="142">
      <t>リヨウリツ</t>
    </rPh>
    <rPh sb="144" eb="146">
      <t>シセツ</t>
    </rPh>
    <rPh sb="146" eb="149">
      <t>リヨウリツ</t>
    </rPh>
    <rPh sb="150" eb="152">
      <t>ルイジ</t>
    </rPh>
    <rPh sb="152" eb="154">
      <t>ダンタイ</t>
    </rPh>
    <rPh sb="157" eb="159">
      <t>ドウトウ</t>
    </rPh>
    <rPh sb="160" eb="162">
      <t>スウチ</t>
    </rPh>
    <rPh sb="167" eb="169">
      <t>シセツ</t>
    </rPh>
    <rPh sb="169" eb="171">
      <t>ショリ</t>
    </rPh>
    <rPh sb="171" eb="173">
      <t>ノウリョク</t>
    </rPh>
    <rPh sb="174" eb="176">
      <t>ジュウブン</t>
    </rPh>
    <rPh sb="189" eb="191">
      <t>ジョウタイ</t>
    </rPh>
    <rPh sb="204" eb="206">
      <t>コンゴ</t>
    </rPh>
    <rPh sb="207" eb="209">
      <t>ジンコウ</t>
    </rPh>
    <rPh sb="209" eb="211">
      <t>ゲンショウ</t>
    </rPh>
    <rPh sb="214" eb="217">
      <t>リヨウリツ</t>
    </rPh>
    <rPh sb="218" eb="219">
      <t>サラ</t>
    </rPh>
    <rPh sb="221" eb="223">
      <t>カコウ</t>
    </rPh>
    <rPh sb="224" eb="225">
      <t>カンガ</t>
    </rPh>
    <rPh sb="241" eb="246">
      <t>シセツトウハイゴウ</t>
    </rPh>
    <rPh sb="247" eb="248">
      <t>フク</t>
    </rPh>
    <rPh sb="250" eb="251">
      <t>サラ</t>
    </rPh>
    <rPh sb="253" eb="255">
      <t>シセツ</t>
    </rPh>
    <rPh sb="256" eb="258">
      <t>コウリツ</t>
    </rPh>
    <rPh sb="258" eb="259">
      <t>カ</t>
    </rPh>
    <rPh sb="260" eb="262">
      <t>ケントウ</t>
    </rPh>
    <rPh sb="264" eb="26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</si>
</sst>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85-4851-9BA9-799EC88D1C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A085-4851-9BA9-799EC88D1C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46.94</c:v>
                </c:pt>
              </c:numCache>
            </c:numRef>
          </c:val>
          <c:extLst>
            <c:ext xmlns:c16="http://schemas.microsoft.com/office/drawing/2014/chart" uri="{C3380CC4-5D6E-409C-BE32-E72D297353CC}">
              <c16:uniqueId val="{00000000-C04C-42FF-BE19-972C96A826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43.36</c:v>
                </c:pt>
              </c:numCache>
            </c:numRef>
          </c:val>
          <c:smooth val="0"/>
          <c:extLst>
            <c:ext xmlns:c16="http://schemas.microsoft.com/office/drawing/2014/chart" uri="{C3380CC4-5D6E-409C-BE32-E72D297353CC}">
              <c16:uniqueId val="{00000001-C04C-42FF-BE19-972C96A826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76.209999999999994</c:v>
                </c:pt>
              </c:numCache>
            </c:numRef>
          </c:val>
          <c:extLst>
            <c:ext xmlns:c16="http://schemas.microsoft.com/office/drawing/2014/chart" uri="{C3380CC4-5D6E-409C-BE32-E72D297353CC}">
              <c16:uniqueId val="{00000000-0E92-4C90-BA9C-069E4DEB8E5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83.06</c:v>
                </c:pt>
              </c:numCache>
            </c:numRef>
          </c:val>
          <c:smooth val="0"/>
          <c:extLst>
            <c:ext xmlns:c16="http://schemas.microsoft.com/office/drawing/2014/chart" uri="{C3380CC4-5D6E-409C-BE32-E72D297353CC}">
              <c16:uniqueId val="{00000001-0E92-4C90-BA9C-069E4DEB8E5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112.4</c:v>
                </c:pt>
              </c:numCache>
            </c:numRef>
          </c:val>
          <c:extLst>
            <c:ext xmlns:c16="http://schemas.microsoft.com/office/drawing/2014/chart" uri="{C3380CC4-5D6E-409C-BE32-E72D297353CC}">
              <c16:uniqueId val="{00000000-6737-40AC-B9CC-3B578C8BAF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102.13</c:v>
                </c:pt>
              </c:numCache>
            </c:numRef>
          </c:val>
          <c:smooth val="0"/>
          <c:extLst>
            <c:ext xmlns:c16="http://schemas.microsoft.com/office/drawing/2014/chart" uri="{C3380CC4-5D6E-409C-BE32-E72D297353CC}">
              <c16:uniqueId val="{00000001-6737-40AC-B9CC-3B578C8BAF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3.85</c:v>
                </c:pt>
              </c:numCache>
            </c:numRef>
          </c:val>
          <c:extLst>
            <c:ext xmlns:c16="http://schemas.microsoft.com/office/drawing/2014/chart" uri="{C3380CC4-5D6E-409C-BE32-E72D297353CC}">
              <c16:uniqueId val="{00000000-ACBE-464B-809C-D20F34B528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23.93</c:v>
                </c:pt>
              </c:numCache>
            </c:numRef>
          </c:val>
          <c:smooth val="0"/>
          <c:extLst>
            <c:ext xmlns:c16="http://schemas.microsoft.com/office/drawing/2014/chart" uri="{C3380CC4-5D6E-409C-BE32-E72D297353CC}">
              <c16:uniqueId val="{00000001-ACBE-464B-809C-D20F34B528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E26-4025-9415-0A26041FE2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E26-4025-9415-0A26041FE2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65-4C8E-93F3-8C84F155EF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109.51</c:v>
                </c:pt>
              </c:numCache>
            </c:numRef>
          </c:val>
          <c:smooth val="0"/>
          <c:extLst>
            <c:ext xmlns:c16="http://schemas.microsoft.com/office/drawing/2014/chart" uri="{C3380CC4-5D6E-409C-BE32-E72D297353CC}">
              <c16:uniqueId val="{00000001-9A65-4C8E-93F3-8C84F155EF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273.01</c:v>
                </c:pt>
              </c:numCache>
            </c:numRef>
          </c:val>
          <c:extLst>
            <c:ext xmlns:c16="http://schemas.microsoft.com/office/drawing/2014/chart" uri="{C3380CC4-5D6E-409C-BE32-E72D297353CC}">
              <c16:uniqueId val="{00000000-9E07-4F86-855F-48E533D1310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47.44</c:v>
                </c:pt>
              </c:numCache>
            </c:numRef>
          </c:val>
          <c:smooth val="0"/>
          <c:extLst>
            <c:ext xmlns:c16="http://schemas.microsoft.com/office/drawing/2014/chart" uri="{C3380CC4-5D6E-409C-BE32-E72D297353CC}">
              <c16:uniqueId val="{00000001-9E07-4F86-855F-48E533D1310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14.59</c:v>
                </c:pt>
              </c:numCache>
            </c:numRef>
          </c:val>
          <c:extLst>
            <c:ext xmlns:c16="http://schemas.microsoft.com/office/drawing/2014/chart" uri="{C3380CC4-5D6E-409C-BE32-E72D297353CC}">
              <c16:uniqueId val="{00000000-6472-4F77-A967-621E18A152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1243.71</c:v>
                </c:pt>
              </c:numCache>
            </c:numRef>
          </c:val>
          <c:smooth val="0"/>
          <c:extLst>
            <c:ext xmlns:c16="http://schemas.microsoft.com/office/drawing/2014/chart" uri="{C3380CC4-5D6E-409C-BE32-E72D297353CC}">
              <c16:uniqueId val="{00000001-6472-4F77-A967-621E18A152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A21-474A-AD8D-E2F19660D7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74.3</c:v>
                </c:pt>
              </c:numCache>
            </c:numRef>
          </c:val>
          <c:smooth val="0"/>
          <c:extLst>
            <c:ext xmlns:c16="http://schemas.microsoft.com/office/drawing/2014/chart" uri="{C3380CC4-5D6E-409C-BE32-E72D297353CC}">
              <c16:uniqueId val="{00000001-3A21-474A-AD8D-E2F19660D7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165.88</c:v>
                </c:pt>
              </c:numCache>
            </c:numRef>
          </c:val>
          <c:extLst>
            <c:ext xmlns:c16="http://schemas.microsoft.com/office/drawing/2014/chart" uri="{C3380CC4-5D6E-409C-BE32-E72D297353CC}">
              <c16:uniqueId val="{00000000-29C5-4796-B851-01057E7DC4F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221.81</c:v>
                </c:pt>
              </c:numCache>
            </c:numRef>
          </c:val>
          <c:smooth val="0"/>
          <c:extLst>
            <c:ext xmlns:c16="http://schemas.microsoft.com/office/drawing/2014/chart" uri="{C3380CC4-5D6E-409C-BE32-E72D297353CC}">
              <c16:uniqueId val="{00000001-29C5-4796-B851-01057E7DC4F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伊賀市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92863</v>
      </c>
      <c r="AM8" s="50"/>
      <c r="AN8" s="50"/>
      <c r="AO8" s="50"/>
      <c r="AP8" s="50"/>
      <c r="AQ8" s="50"/>
      <c r="AR8" s="50"/>
      <c r="AS8" s="50"/>
      <c r="AT8" s="45">
        <f>データ!T6</f>
        <v>558.23</v>
      </c>
      <c r="AU8" s="45"/>
      <c r="AV8" s="45"/>
      <c r="AW8" s="45"/>
      <c r="AX8" s="45"/>
      <c r="AY8" s="45"/>
      <c r="AZ8" s="45"/>
      <c r="BA8" s="45"/>
      <c r="BB8" s="45">
        <f>データ!U6</f>
        <v>166.35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61.8</v>
      </c>
      <c r="J10" s="45"/>
      <c r="K10" s="45"/>
      <c r="L10" s="45"/>
      <c r="M10" s="45"/>
      <c r="N10" s="45"/>
      <c r="O10" s="45"/>
      <c r="P10" s="45">
        <f>データ!P6</f>
        <v>13.84</v>
      </c>
      <c r="Q10" s="45"/>
      <c r="R10" s="45"/>
      <c r="S10" s="45"/>
      <c r="T10" s="45"/>
      <c r="U10" s="45"/>
      <c r="V10" s="45"/>
      <c r="W10" s="45">
        <f>データ!Q6</f>
        <v>100</v>
      </c>
      <c r="X10" s="45"/>
      <c r="Y10" s="45"/>
      <c r="Z10" s="45"/>
      <c r="AA10" s="45"/>
      <c r="AB10" s="45"/>
      <c r="AC10" s="45"/>
      <c r="AD10" s="50">
        <f>データ!R6</f>
        <v>4428</v>
      </c>
      <c r="AE10" s="50"/>
      <c r="AF10" s="50"/>
      <c r="AG10" s="50"/>
      <c r="AH10" s="50"/>
      <c r="AI10" s="50"/>
      <c r="AJ10" s="50"/>
      <c r="AK10" s="2"/>
      <c r="AL10" s="50">
        <f>データ!V6</f>
        <v>12801</v>
      </c>
      <c r="AM10" s="50"/>
      <c r="AN10" s="50"/>
      <c r="AO10" s="50"/>
      <c r="AP10" s="50"/>
      <c r="AQ10" s="50"/>
      <c r="AR10" s="50"/>
      <c r="AS10" s="50"/>
      <c r="AT10" s="45">
        <f>データ!W6</f>
        <v>4.5</v>
      </c>
      <c r="AU10" s="45"/>
      <c r="AV10" s="45"/>
      <c r="AW10" s="45"/>
      <c r="AX10" s="45"/>
      <c r="AY10" s="45"/>
      <c r="AZ10" s="45"/>
      <c r="BA10" s="45"/>
      <c r="BB10" s="45">
        <f>データ!X6</f>
        <v>2844.67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ei98Rpbc5TMcHtCS09wt2KInzItngnuRqAoOJZcBOYFGWNcH+tM/Kdn7cE5BLgkiDummFW8SLqAP9W6SGNeqsw==" saltValue="gpj2A+uN4MXNo8xl6ZAG2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242161</v>
      </c>
      <c r="D6" s="33">
        <f t="shared" si="3"/>
        <v>46</v>
      </c>
      <c r="E6" s="33">
        <f t="shared" si="3"/>
        <v>17</v>
      </c>
      <c r="F6" s="33">
        <f t="shared" si="3"/>
        <v>4</v>
      </c>
      <c r="G6" s="33">
        <f t="shared" si="3"/>
        <v>0</v>
      </c>
      <c r="H6" s="33" t="str">
        <f t="shared" si="3"/>
        <v>三重県　伊賀市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61.8</v>
      </c>
      <c r="P6" s="34">
        <f t="shared" si="3"/>
        <v>13.84</v>
      </c>
      <c r="Q6" s="34">
        <f t="shared" si="3"/>
        <v>100</v>
      </c>
      <c r="R6" s="34">
        <f t="shared" si="3"/>
        <v>4428</v>
      </c>
      <c r="S6" s="34">
        <f t="shared" si="3"/>
        <v>92863</v>
      </c>
      <c r="T6" s="34">
        <f t="shared" si="3"/>
        <v>558.23</v>
      </c>
      <c r="U6" s="34">
        <f t="shared" si="3"/>
        <v>166.35</v>
      </c>
      <c r="V6" s="34">
        <f t="shared" si="3"/>
        <v>12801</v>
      </c>
      <c r="W6" s="34">
        <f t="shared" si="3"/>
        <v>4.5</v>
      </c>
      <c r="X6" s="34">
        <f t="shared" si="3"/>
        <v>2844.67</v>
      </c>
      <c r="Y6" s="35" t="str">
        <f>IF(Y7="",NA(),Y7)</f>
        <v>-</v>
      </c>
      <c r="Z6" s="35" t="str">
        <f t="shared" ref="Z6:AH6" si="4">IF(Z7="",NA(),Z7)</f>
        <v>-</v>
      </c>
      <c r="AA6" s="35" t="str">
        <f t="shared" si="4"/>
        <v>-</v>
      </c>
      <c r="AB6" s="35" t="str">
        <f t="shared" si="4"/>
        <v>-</v>
      </c>
      <c r="AC6" s="35">
        <f t="shared" si="4"/>
        <v>112.4</v>
      </c>
      <c r="AD6" s="35" t="str">
        <f t="shared" si="4"/>
        <v>-</v>
      </c>
      <c r="AE6" s="35" t="str">
        <f t="shared" si="4"/>
        <v>-</v>
      </c>
      <c r="AF6" s="35" t="str">
        <f t="shared" si="4"/>
        <v>-</v>
      </c>
      <c r="AG6" s="35" t="str">
        <f t="shared" si="4"/>
        <v>-</v>
      </c>
      <c r="AH6" s="35">
        <f t="shared" si="4"/>
        <v>102.13</v>
      </c>
      <c r="AI6" s="34" t="str">
        <f>IF(AI7="","",IF(AI7="-","【-】","【"&amp;SUBSTITUTE(TEXT(AI7,"#,##0.00"),"-","△")&amp;"】"))</f>
        <v>【102.38】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109.51</v>
      </c>
      <c r="AT6" s="34" t="str">
        <f>IF(AT7="","",IF(AT7="-","【-】","【"&amp;SUBSTITUTE(TEXT(AT7,"#,##0.00"),"-","△")&amp;"】"))</f>
        <v>【102.97】</v>
      </c>
      <c r="AU6" s="35" t="str">
        <f>IF(AU7="",NA(),AU7)</f>
        <v>-</v>
      </c>
      <c r="AV6" s="35" t="str">
        <f t="shared" ref="AV6:BD6" si="6">IF(AV7="",NA(),AV7)</f>
        <v>-</v>
      </c>
      <c r="AW6" s="35" t="str">
        <f t="shared" si="6"/>
        <v>-</v>
      </c>
      <c r="AX6" s="35" t="str">
        <f t="shared" si="6"/>
        <v>-</v>
      </c>
      <c r="AY6" s="35">
        <f t="shared" si="6"/>
        <v>273.01</v>
      </c>
      <c r="AZ6" s="35" t="str">
        <f t="shared" si="6"/>
        <v>-</v>
      </c>
      <c r="BA6" s="35" t="str">
        <f t="shared" si="6"/>
        <v>-</v>
      </c>
      <c r="BB6" s="35" t="str">
        <f t="shared" si="6"/>
        <v>-</v>
      </c>
      <c r="BC6" s="35" t="str">
        <f t="shared" si="6"/>
        <v>-</v>
      </c>
      <c r="BD6" s="35">
        <f t="shared" si="6"/>
        <v>47.44</v>
      </c>
      <c r="BE6" s="34" t="str">
        <f>IF(BE7="","",IF(BE7="-","【-】","【"&amp;SUBSTITUTE(TEXT(BE7,"#,##0.00"),"-","△")&amp;"】"))</f>
        <v>【54.73】</v>
      </c>
      <c r="BF6" s="35" t="str">
        <f>IF(BF7="",NA(),BF7)</f>
        <v>-</v>
      </c>
      <c r="BG6" s="35" t="str">
        <f t="shared" ref="BG6:BO6" si="7">IF(BG7="",NA(),BG7)</f>
        <v>-</v>
      </c>
      <c r="BH6" s="35" t="str">
        <f t="shared" si="7"/>
        <v>-</v>
      </c>
      <c r="BI6" s="35" t="str">
        <f t="shared" si="7"/>
        <v>-</v>
      </c>
      <c r="BJ6" s="35">
        <f t="shared" si="7"/>
        <v>14.59</v>
      </c>
      <c r="BK6" s="35" t="str">
        <f t="shared" si="7"/>
        <v>-</v>
      </c>
      <c r="BL6" s="35" t="str">
        <f t="shared" si="7"/>
        <v>-</v>
      </c>
      <c r="BM6" s="35" t="str">
        <f t="shared" si="7"/>
        <v>-</v>
      </c>
      <c r="BN6" s="35" t="str">
        <f t="shared" si="7"/>
        <v>-</v>
      </c>
      <c r="BO6" s="35">
        <f t="shared" si="7"/>
        <v>1243.71</v>
      </c>
      <c r="BP6" s="34" t="str">
        <f>IF(BP7="","",IF(BP7="-","【-】","【"&amp;SUBSTITUTE(TEXT(BP7,"#,##0.00"),"-","△")&amp;"】"))</f>
        <v>【1,225.44】</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74.3</v>
      </c>
      <c r="CA6" s="34" t="str">
        <f>IF(CA7="","",IF(CA7="-","【-】","【"&amp;SUBSTITUTE(TEXT(CA7,"#,##0.00"),"-","△")&amp;"】"))</f>
        <v>【75.58】</v>
      </c>
      <c r="CB6" s="35" t="str">
        <f>IF(CB7="",NA(),CB7)</f>
        <v>-</v>
      </c>
      <c r="CC6" s="35" t="str">
        <f t="shared" ref="CC6:CK6" si="9">IF(CC7="",NA(),CC7)</f>
        <v>-</v>
      </c>
      <c r="CD6" s="35" t="str">
        <f t="shared" si="9"/>
        <v>-</v>
      </c>
      <c r="CE6" s="35" t="str">
        <f t="shared" si="9"/>
        <v>-</v>
      </c>
      <c r="CF6" s="35">
        <f t="shared" si="9"/>
        <v>165.88</v>
      </c>
      <c r="CG6" s="35" t="str">
        <f t="shared" si="9"/>
        <v>-</v>
      </c>
      <c r="CH6" s="35" t="str">
        <f t="shared" si="9"/>
        <v>-</v>
      </c>
      <c r="CI6" s="35" t="str">
        <f t="shared" si="9"/>
        <v>-</v>
      </c>
      <c r="CJ6" s="35" t="str">
        <f t="shared" si="9"/>
        <v>-</v>
      </c>
      <c r="CK6" s="35">
        <f t="shared" si="9"/>
        <v>221.81</v>
      </c>
      <c r="CL6" s="34" t="str">
        <f>IF(CL7="","",IF(CL7="-","【-】","【"&amp;SUBSTITUTE(TEXT(CL7,"#,##0.00"),"-","△")&amp;"】"))</f>
        <v>【215.23】</v>
      </c>
      <c r="CM6" s="35" t="str">
        <f>IF(CM7="",NA(),CM7)</f>
        <v>-</v>
      </c>
      <c r="CN6" s="35" t="str">
        <f t="shared" ref="CN6:CV6" si="10">IF(CN7="",NA(),CN7)</f>
        <v>-</v>
      </c>
      <c r="CO6" s="35" t="str">
        <f t="shared" si="10"/>
        <v>-</v>
      </c>
      <c r="CP6" s="35" t="str">
        <f t="shared" si="10"/>
        <v>-</v>
      </c>
      <c r="CQ6" s="35">
        <f t="shared" si="10"/>
        <v>46.94</v>
      </c>
      <c r="CR6" s="35" t="str">
        <f t="shared" si="10"/>
        <v>-</v>
      </c>
      <c r="CS6" s="35" t="str">
        <f t="shared" si="10"/>
        <v>-</v>
      </c>
      <c r="CT6" s="35" t="str">
        <f t="shared" si="10"/>
        <v>-</v>
      </c>
      <c r="CU6" s="35" t="str">
        <f t="shared" si="10"/>
        <v>-</v>
      </c>
      <c r="CV6" s="35">
        <f t="shared" si="10"/>
        <v>43.36</v>
      </c>
      <c r="CW6" s="34" t="str">
        <f>IF(CW7="","",IF(CW7="-","【-】","【"&amp;SUBSTITUTE(TEXT(CW7,"#,##0.00"),"-","△")&amp;"】"))</f>
        <v>【42.66】</v>
      </c>
      <c r="CX6" s="35" t="str">
        <f>IF(CX7="",NA(),CX7)</f>
        <v>-</v>
      </c>
      <c r="CY6" s="35" t="str">
        <f t="shared" ref="CY6:DG6" si="11">IF(CY7="",NA(),CY7)</f>
        <v>-</v>
      </c>
      <c r="CZ6" s="35" t="str">
        <f t="shared" si="11"/>
        <v>-</v>
      </c>
      <c r="DA6" s="35" t="str">
        <f t="shared" si="11"/>
        <v>-</v>
      </c>
      <c r="DB6" s="35">
        <f t="shared" si="11"/>
        <v>76.209999999999994</v>
      </c>
      <c r="DC6" s="35" t="str">
        <f t="shared" si="11"/>
        <v>-</v>
      </c>
      <c r="DD6" s="35" t="str">
        <f t="shared" si="11"/>
        <v>-</v>
      </c>
      <c r="DE6" s="35" t="str">
        <f t="shared" si="11"/>
        <v>-</v>
      </c>
      <c r="DF6" s="35" t="str">
        <f t="shared" si="11"/>
        <v>-</v>
      </c>
      <c r="DG6" s="35">
        <f t="shared" si="11"/>
        <v>83.06</v>
      </c>
      <c r="DH6" s="34" t="str">
        <f>IF(DH7="","",IF(DH7="-","【-】","【"&amp;SUBSTITUTE(TEXT(DH7,"#,##0.00"),"-","△")&amp;"】"))</f>
        <v>【82.67】</v>
      </c>
      <c r="DI6" s="35" t="str">
        <f>IF(DI7="",NA(),DI7)</f>
        <v>-</v>
      </c>
      <c r="DJ6" s="35" t="str">
        <f t="shared" ref="DJ6:DR6" si="12">IF(DJ7="",NA(),DJ7)</f>
        <v>-</v>
      </c>
      <c r="DK6" s="35" t="str">
        <f t="shared" si="12"/>
        <v>-</v>
      </c>
      <c r="DL6" s="35" t="str">
        <f t="shared" si="12"/>
        <v>-</v>
      </c>
      <c r="DM6" s="35">
        <f t="shared" si="12"/>
        <v>3.85</v>
      </c>
      <c r="DN6" s="35" t="str">
        <f t="shared" si="12"/>
        <v>-</v>
      </c>
      <c r="DO6" s="35" t="str">
        <f t="shared" si="12"/>
        <v>-</v>
      </c>
      <c r="DP6" s="35" t="str">
        <f t="shared" si="12"/>
        <v>-</v>
      </c>
      <c r="DQ6" s="35" t="str">
        <f t="shared" si="12"/>
        <v>-</v>
      </c>
      <c r="DR6" s="35">
        <f t="shared" si="12"/>
        <v>23.93</v>
      </c>
      <c r="DS6" s="34" t="str">
        <f>IF(DS7="","",IF(DS7="-","【-】","【"&amp;SUBSTITUTE(TEXT(DS7,"#,##0.00"),"-","△")&amp;"】"))</f>
        <v>【24.65】</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【0.10】</v>
      </c>
    </row>
    <row r="7" spans="1:148" s="36" customFormat="1" x14ac:dyDescent="0.15">
      <c r="A7" s="28"/>
      <c r="B7" s="37">
        <v>2017</v>
      </c>
      <c r="C7" s="37">
        <v>242161</v>
      </c>
      <c r="D7" s="37">
        <v>46</v>
      </c>
      <c r="E7" s="37">
        <v>17</v>
      </c>
      <c r="F7" s="37">
        <v>4</v>
      </c>
      <c r="G7" s="37">
        <v>0</v>
      </c>
      <c r="H7" s="37" t="s">
        <v>108</v>
      </c>
      <c r="I7" s="37" t="s">
        <v>109</v>
      </c>
      <c r="J7" s="37" t="s">
        <v>110</v>
      </c>
      <c r="K7" s="37" t="s">
        <v>111</v>
      </c>
      <c r="L7" s="37" t="s">
        <v>112</v>
      </c>
      <c r="M7" s="37" t="s">
        <v>113</v>
      </c>
      <c r="N7" s="38" t="s">
        <v>114</v>
      </c>
      <c r="O7" s="38">
        <v>61.8</v>
      </c>
      <c r="P7" s="38">
        <v>13.84</v>
      </c>
      <c r="Q7" s="38">
        <v>100</v>
      </c>
      <c r="R7" s="38">
        <v>4428</v>
      </c>
      <c r="S7" s="38">
        <v>92863</v>
      </c>
      <c r="T7" s="38">
        <v>558.23</v>
      </c>
      <c r="U7" s="38">
        <v>166.35</v>
      </c>
      <c r="V7" s="38">
        <v>12801</v>
      </c>
      <c r="W7" s="38">
        <v>4.5</v>
      </c>
      <c r="X7" s="38">
        <v>2844.67</v>
      </c>
      <c r="Y7" s="38" t="s">
        <v>114</v>
      </c>
      <c r="Z7" s="38" t="s">
        <v>114</v>
      </c>
      <c r="AA7" s="38" t="s">
        <v>114</v>
      </c>
      <c r="AB7" s="38" t="s">
        <v>114</v>
      </c>
      <c r="AC7" s="38">
        <v>112.4</v>
      </c>
      <c r="AD7" s="38" t="s">
        <v>114</v>
      </c>
      <c r="AE7" s="38" t="s">
        <v>114</v>
      </c>
      <c r="AF7" s="38" t="s">
        <v>114</v>
      </c>
      <c r="AG7" s="38" t="s">
        <v>114</v>
      </c>
      <c r="AH7" s="38">
        <v>102.13</v>
      </c>
      <c r="AI7" s="38">
        <v>102.38</v>
      </c>
      <c r="AJ7" s="38" t="s">
        <v>114</v>
      </c>
      <c r="AK7" s="38" t="s">
        <v>114</v>
      </c>
      <c r="AL7" s="38" t="s">
        <v>114</v>
      </c>
      <c r="AM7" s="38" t="s">
        <v>114</v>
      </c>
      <c r="AN7" s="38">
        <v>0</v>
      </c>
      <c r="AO7" s="38" t="s">
        <v>114</v>
      </c>
      <c r="AP7" s="38" t="s">
        <v>114</v>
      </c>
      <c r="AQ7" s="38" t="s">
        <v>114</v>
      </c>
      <c r="AR7" s="38" t="s">
        <v>114</v>
      </c>
      <c r="AS7" s="38">
        <v>109.51</v>
      </c>
      <c r="AT7" s="38">
        <v>102.97</v>
      </c>
      <c r="AU7" s="38" t="s">
        <v>114</v>
      </c>
      <c r="AV7" s="38" t="s">
        <v>114</v>
      </c>
      <c r="AW7" s="38" t="s">
        <v>114</v>
      </c>
      <c r="AX7" s="38" t="s">
        <v>114</v>
      </c>
      <c r="AY7" s="38">
        <v>273.01</v>
      </c>
      <c r="AZ7" s="38" t="s">
        <v>114</v>
      </c>
      <c r="BA7" s="38" t="s">
        <v>114</v>
      </c>
      <c r="BB7" s="38" t="s">
        <v>114</v>
      </c>
      <c r="BC7" s="38" t="s">
        <v>114</v>
      </c>
      <c r="BD7" s="38">
        <v>47.44</v>
      </c>
      <c r="BE7" s="38">
        <v>54.73</v>
      </c>
      <c r="BF7" s="38" t="s">
        <v>114</v>
      </c>
      <c r="BG7" s="38" t="s">
        <v>114</v>
      </c>
      <c r="BH7" s="38" t="s">
        <v>114</v>
      </c>
      <c r="BI7" s="38" t="s">
        <v>114</v>
      </c>
      <c r="BJ7" s="38">
        <v>14.59</v>
      </c>
      <c r="BK7" s="38" t="s">
        <v>114</v>
      </c>
      <c r="BL7" s="38" t="s">
        <v>114</v>
      </c>
      <c r="BM7" s="38" t="s">
        <v>114</v>
      </c>
      <c r="BN7" s="38" t="s">
        <v>114</v>
      </c>
      <c r="BO7" s="38">
        <v>1243.71</v>
      </c>
      <c r="BP7" s="38">
        <v>1225.44</v>
      </c>
      <c r="BQ7" s="38" t="s">
        <v>114</v>
      </c>
      <c r="BR7" s="38" t="s">
        <v>114</v>
      </c>
      <c r="BS7" s="38" t="s">
        <v>114</v>
      </c>
      <c r="BT7" s="38" t="s">
        <v>114</v>
      </c>
      <c r="BU7" s="38">
        <v>100</v>
      </c>
      <c r="BV7" s="38" t="s">
        <v>114</v>
      </c>
      <c r="BW7" s="38" t="s">
        <v>114</v>
      </c>
      <c r="BX7" s="38" t="s">
        <v>114</v>
      </c>
      <c r="BY7" s="38" t="s">
        <v>114</v>
      </c>
      <c r="BZ7" s="38">
        <v>74.3</v>
      </c>
      <c r="CA7" s="38">
        <v>75.58</v>
      </c>
      <c r="CB7" s="38" t="s">
        <v>114</v>
      </c>
      <c r="CC7" s="38" t="s">
        <v>114</v>
      </c>
      <c r="CD7" s="38" t="s">
        <v>114</v>
      </c>
      <c r="CE7" s="38" t="s">
        <v>114</v>
      </c>
      <c r="CF7" s="38">
        <v>165.88</v>
      </c>
      <c r="CG7" s="38" t="s">
        <v>114</v>
      </c>
      <c r="CH7" s="38" t="s">
        <v>114</v>
      </c>
      <c r="CI7" s="38" t="s">
        <v>114</v>
      </c>
      <c r="CJ7" s="38" t="s">
        <v>114</v>
      </c>
      <c r="CK7" s="38">
        <v>221.81</v>
      </c>
      <c r="CL7" s="38">
        <v>215.23</v>
      </c>
      <c r="CM7" s="38" t="s">
        <v>114</v>
      </c>
      <c r="CN7" s="38" t="s">
        <v>114</v>
      </c>
      <c r="CO7" s="38" t="s">
        <v>114</v>
      </c>
      <c r="CP7" s="38" t="s">
        <v>114</v>
      </c>
      <c r="CQ7" s="38">
        <v>46.94</v>
      </c>
      <c r="CR7" s="38" t="s">
        <v>114</v>
      </c>
      <c r="CS7" s="38" t="s">
        <v>114</v>
      </c>
      <c r="CT7" s="38" t="s">
        <v>114</v>
      </c>
      <c r="CU7" s="38" t="s">
        <v>114</v>
      </c>
      <c r="CV7" s="38">
        <v>43.36</v>
      </c>
      <c r="CW7" s="38">
        <v>42.66</v>
      </c>
      <c r="CX7" s="38" t="s">
        <v>114</v>
      </c>
      <c r="CY7" s="38" t="s">
        <v>114</v>
      </c>
      <c r="CZ7" s="38" t="s">
        <v>114</v>
      </c>
      <c r="DA7" s="38" t="s">
        <v>114</v>
      </c>
      <c r="DB7" s="38">
        <v>76.209999999999994</v>
      </c>
      <c r="DC7" s="38" t="s">
        <v>114</v>
      </c>
      <c r="DD7" s="38" t="s">
        <v>114</v>
      </c>
      <c r="DE7" s="38" t="s">
        <v>114</v>
      </c>
      <c r="DF7" s="38" t="s">
        <v>114</v>
      </c>
      <c r="DG7" s="38">
        <v>83.06</v>
      </c>
      <c r="DH7" s="38">
        <v>82.67</v>
      </c>
      <c r="DI7" s="38" t="s">
        <v>114</v>
      </c>
      <c r="DJ7" s="38" t="s">
        <v>114</v>
      </c>
      <c r="DK7" s="38" t="s">
        <v>114</v>
      </c>
      <c r="DL7" s="38" t="s">
        <v>114</v>
      </c>
      <c r="DM7" s="38">
        <v>3.85</v>
      </c>
      <c r="DN7" s="38" t="s">
        <v>114</v>
      </c>
      <c r="DO7" s="38" t="s">
        <v>114</v>
      </c>
      <c r="DP7" s="38" t="s">
        <v>114</v>
      </c>
      <c r="DQ7" s="38" t="s">
        <v>114</v>
      </c>
      <c r="DR7" s="38">
        <v>23.93</v>
      </c>
      <c r="DS7" s="38">
        <v>24.65</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2018-12-03T08:53:20Z</dcterms:created>
  <dcterms:modified xsi:type="dcterms:W3CDTF">2019-02-06T07:31:14Z</dcterms:modified>
  <cp:category/>
</cp:coreProperties>
</file>