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PN7fvSvpCRh/sEPn2JBXN4/UyOP/mo3jUKfBVsig+Hg3kAkoxbbH6F/3U3Gkb1YwS7/KO5p+eI4nsTCGBH20dg==" workbookSaltValue="DfB5I2deAn/+VBvvXDK/Y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I86" i="4"/>
  <c r="H86" i="4"/>
  <c r="E86" i="4"/>
  <c r="AT10" i="4"/>
  <c r="AL10" i="4"/>
  <c r="P10" i="4"/>
  <c r="I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<sst xmlns="http://schemas.openxmlformats.org/spreadsheetml/2006/main" count="240" uniqueCount="125">
  <si>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</si>
  <si>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</si>
  <si>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</si>
  <si>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</si>
  <si>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</si>
  <si>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</si>
  <si>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</si>
  <si>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</si>
  <si>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</si>
  <si>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</si>
  <si>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</si>
  <si>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</si>
  <si>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</si>
  <si>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</si>
  <si>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</si>
  <si>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</si>
  <si>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</si>
  <si>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</si>
  <si>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</si>
  <si>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</si>
  <si>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</si>
  <si>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</si>
  <si>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</si>
  <si>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</si>
  <si>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</si>
  <si>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</si>
  <si>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</si>
  <si>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</si>
  <si>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</si>
  <si>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</si>
  <si>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</si>
  <si>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</si>
  <si>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</si>
  <si>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</si>
  <si>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</si>
  <si>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</si>
  <si>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</si>
  <si>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</si>
  <si>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</si>
  <si>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</si>
  <si>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</si>
  <si>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</si>
  <si>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</si>
  <si>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</si>
  <si>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</si>
  <si>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</si>
  <si>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</si>
  <si>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</si>
  <si>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</si>
  <si>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</si>
  <si>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</si>
  <si>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</si>
  <si>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</si>
  <si>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</si>
  <si>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</si>
  <si>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</si>
  <si>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</si>
  <si>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</si>
  <si>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</si>
  <si>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</si>
  <si>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</si>
  <si>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</si>
  <si>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</si>
  <si>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</si>
  <si>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</si>
  <si>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</si>
  <si>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</si>
  <si>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</si>
  <si>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</si>
  <si>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</si>
  <si>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</si>
  <si>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</si>
  <si>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</si>
  <si>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</si>
  <si>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</si>
  <si>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</si>
  <si>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</si>
  <si>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</si>
  <si>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</si>
  <si>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</si>
  <si>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</si>
  <si>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</si>
  <si>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</si>
  <si>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</si>
  <si>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</si>
  <si>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</si>
  <si>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</si>
  <si>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</si>
  <si>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</si>
  <si>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</si>
  <si>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</si>
  <si>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</si>
  <si>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</si>
  <si>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</si>
  <si>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</si>
  <si>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</si>
  <si>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</si>
  <si>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</si>
  <si>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</si>
  <si>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</si>
  <si>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</si>
  <si>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</si>
  <si>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</si>
  <si>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</si>
  <si>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</si>
  <si>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</si>
  <si>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</si>
  <si>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</si>
  <si>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</si>
  <si>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鳥羽市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</si>
  <si>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</si>
  <si>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</si>
  <si>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</si>
  <si>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</si>
  <si>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</si>
  <si>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</si>
  <si>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</si>
  <si>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</si>
  <si>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</si>
  <si>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</si>
  <si>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</si>
  <si>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</si>
  <si>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 収益的収支比率・経費回収率については、下水道使用料で賄い独立採算による経営が基本だと考えますが、使用料のみで運営することは困難な状況であり、一般会計からの繰入金に頼らざるを得ない状況である。
  汚水処理原価については、類似団体と比較しても低水準であり、効率的な汚水処理が行われている。
  施設利用率については、類似団体より低い状況が続いていますが、観光地であり観光シーズンの最大稼働を見込んでの施設となっていることから、効率性については適性の範囲と考えている。</t>
    <rPh sb="2" eb="5">
      <t>シュウエキテキ</t>
    </rPh>
    <rPh sb="5" eb="7">
      <t>シュウシ</t>
    </rPh>
    <rPh sb="7" eb="9">
      <t>ヒリツ</t>
    </rPh>
    <rPh sb="10" eb="12">
      <t>ケイヒ</t>
    </rPh>
    <rPh sb="12" eb="14">
      <t>カイシュウ</t>
    </rPh>
    <rPh sb="14" eb="15">
      <t>リツ</t>
    </rPh>
    <rPh sb="21" eb="24">
      <t>ゲスイドウ</t>
    </rPh>
    <rPh sb="24" eb="27">
      <t>シヨウリョウ</t>
    </rPh>
    <rPh sb="28" eb="29">
      <t>マカナ</t>
    </rPh>
    <rPh sb="30" eb="32">
      <t>ドクリツ</t>
    </rPh>
    <rPh sb="32" eb="34">
      <t>サイサン</t>
    </rPh>
    <rPh sb="37" eb="39">
      <t>ケイエイ</t>
    </rPh>
    <rPh sb="40" eb="42">
      <t>キホン</t>
    </rPh>
    <rPh sb="44" eb="45">
      <t>カンガ</t>
    </rPh>
    <rPh sb="50" eb="52">
      <t>シヨウ</t>
    </rPh>
    <rPh sb="52" eb="53">
      <t>リョウ</t>
    </rPh>
    <rPh sb="56" eb="58">
      <t>ウンエイ</t>
    </rPh>
    <rPh sb="63" eb="65">
      <t>コンナン</t>
    </rPh>
    <rPh sb="66" eb="68">
      <t>ジョウキョウ</t>
    </rPh>
    <rPh sb="72" eb="74">
      <t>イッパン</t>
    </rPh>
    <rPh sb="74" eb="76">
      <t>カイケイ</t>
    </rPh>
    <rPh sb="79" eb="81">
      <t>クリイレ</t>
    </rPh>
    <rPh sb="81" eb="82">
      <t>キン</t>
    </rPh>
    <rPh sb="83" eb="84">
      <t>タヨ</t>
    </rPh>
    <rPh sb="88" eb="89">
      <t>エ</t>
    </rPh>
    <rPh sb="91" eb="93">
      <t>ジョウキョウ</t>
    </rPh>
    <rPh sb="100" eb="102">
      <t>オスイ</t>
    </rPh>
    <rPh sb="102" eb="104">
      <t>ショリ</t>
    </rPh>
    <rPh sb="104" eb="106">
      <t>ゲンカ</t>
    </rPh>
    <rPh sb="112" eb="114">
      <t>ルイジ</t>
    </rPh>
    <rPh sb="114" eb="116">
      <t>ダンタイ</t>
    </rPh>
    <rPh sb="117" eb="119">
      <t>ヒカク</t>
    </rPh>
    <rPh sb="122" eb="125">
      <t>テイスイジュン</t>
    </rPh>
    <rPh sb="129" eb="132">
      <t>コウリツテキ</t>
    </rPh>
    <rPh sb="133" eb="135">
      <t>オスイ</t>
    </rPh>
    <rPh sb="135" eb="137">
      <t>ショリ</t>
    </rPh>
    <rPh sb="138" eb="139">
      <t>オコナ</t>
    </rPh>
    <rPh sb="148" eb="150">
      <t>シセツ</t>
    </rPh>
    <rPh sb="150" eb="152">
      <t>リヨウ</t>
    </rPh>
    <rPh sb="152" eb="153">
      <t>リツ</t>
    </rPh>
    <rPh sb="159" eb="161">
      <t>ルイジ</t>
    </rPh>
    <rPh sb="161" eb="163">
      <t>ダンタイ</t>
    </rPh>
    <rPh sb="165" eb="166">
      <t>ヒク</t>
    </rPh>
    <rPh sb="167" eb="169">
      <t>ジョウキョウ</t>
    </rPh>
    <rPh sb="170" eb="171">
      <t>ツヅ</t>
    </rPh>
    <rPh sb="178" eb="181">
      <t>カンコウチ</t>
    </rPh>
    <rPh sb="184" eb="186">
      <t>カンコウ</t>
    </rPh>
    <rPh sb="191" eb="193">
      <t>サイダイ</t>
    </rPh>
    <rPh sb="193" eb="195">
      <t>カドウ</t>
    </rPh>
    <rPh sb="196" eb="198">
      <t>ミコ</t>
    </rPh>
    <rPh sb="201" eb="203">
      <t>シセツ</t>
    </rPh>
    <rPh sb="214" eb="217">
      <t>コウリツセイ</t>
    </rPh>
    <rPh sb="222" eb="224">
      <t>テキセイ</t>
    </rPh>
    <rPh sb="225" eb="227">
      <t>ハンイ</t>
    </rPh>
    <rPh sb="228" eb="229">
      <t>カンガ</t>
    </rPh>
    <phoneticPr fontId="4"/>
  </si>
  <si>
    <t xml:space="preserve">  供用開始から２１年が経過し、改修等が必要な時期になってきており、老朽化により発生する改修経費も想定した、計画的な老朽化対策に取り組んでいく。</t>
    <rPh sb="2" eb="4">
      <t>キョウヨウ</t>
    </rPh>
    <rPh sb="4" eb="6">
      <t>カイシ</t>
    </rPh>
    <rPh sb="10" eb="11">
      <t>ネン</t>
    </rPh>
    <rPh sb="12" eb="14">
      <t>ケイカ</t>
    </rPh>
    <rPh sb="16" eb="18">
      <t>カイシュウ</t>
    </rPh>
    <rPh sb="18" eb="19">
      <t>トウ</t>
    </rPh>
    <rPh sb="20" eb="22">
      <t>ヒツヨウ</t>
    </rPh>
    <rPh sb="23" eb="25">
      <t>ジキ</t>
    </rPh>
    <rPh sb="34" eb="37">
      <t>ロウキュウカ</t>
    </rPh>
    <rPh sb="40" eb="42">
      <t>ハッセイ</t>
    </rPh>
    <rPh sb="44" eb="46">
      <t>カイシュウ</t>
    </rPh>
    <rPh sb="46" eb="48">
      <t>ケイヒ</t>
    </rPh>
    <rPh sb="49" eb="51">
      <t>ソウテイ</t>
    </rPh>
    <rPh sb="54" eb="57">
      <t>ケイカクテキ</t>
    </rPh>
    <rPh sb="58" eb="61">
      <t>ロウキュウカ</t>
    </rPh>
    <rPh sb="61" eb="63">
      <t>タイサク</t>
    </rPh>
    <rPh sb="64" eb="65">
      <t>ト</t>
    </rPh>
    <rPh sb="66" eb="67">
      <t>ク</t>
    </rPh>
    <phoneticPr fontId="4"/>
  </si>
  <si>
    <t xml:space="preserve">  人口減少等により、汚水量の減少が見込まれるため、維持管理費の更なる経費削減に努め、経営の健全化を図る必要がある。
  また、ストックマネジメント計画を策定し、計画的・効果的な運営を行う。</t>
    <rPh sb="2" eb="4">
      <t>ジンコウ</t>
    </rPh>
    <rPh sb="4" eb="6">
      <t>ゲンショウ</t>
    </rPh>
    <rPh sb="6" eb="7">
      <t>トウ</t>
    </rPh>
    <rPh sb="11" eb="13">
      <t>オスイ</t>
    </rPh>
    <rPh sb="13" eb="14">
      <t>リョウ</t>
    </rPh>
    <rPh sb="15" eb="17">
      <t>ゲンショウ</t>
    </rPh>
    <rPh sb="18" eb="20">
      <t>ミコ</t>
    </rPh>
    <rPh sb="26" eb="28">
      <t>イジ</t>
    </rPh>
    <rPh sb="28" eb="31">
      <t>カンリヒ</t>
    </rPh>
    <rPh sb="32" eb="33">
      <t>サラ</t>
    </rPh>
    <rPh sb="35" eb="37">
      <t>ケイヒ</t>
    </rPh>
    <rPh sb="37" eb="39">
      <t>サクゲン</t>
    </rPh>
    <rPh sb="40" eb="41">
      <t>ツト</t>
    </rPh>
    <rPh sb="43" eb="45">
      <t>ケイエイ</t>
    </rPh>
    <rPh sb="46" eb="49">
      <t>ケンゼンカ</t>
    </rPh>
    <rPh sb="50" eb="51">
      <t>ハカ</t>
    </rPh>
    <rPh sb="52" eb="54">
      <t>ヒツヨウ</t>
    </rPh>
    <rPh sb="74" eb="76">
      <t>ケイカク</t>
    </rPh>
    <rPh sb="77" eb="79">
      <t>サクテイ</t>
    </rPh>
    <rPh sb="81" eb="84">
      <t>ケイカクテキ</t>
    </rPh>
    <rPh sb="85" eb="88">
      <t>コウカテキ</t>
    </rPh>
    <rPh sb="89" eb="91">
      <t>ウンエイ</t>
    </rPh>
    <rPh sb="92" eb="93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</si>
</sst>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0F-40BC-BAB0-082593510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902592"/>
        <c:axId val="1219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0F-40BC-BAB0-082593510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592"/>
        <c:axId val="121904512"/>
      </c:lineChart>
      <c:dateAx>
        <c:axId val="1219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904512"/>
        <c:crosses val="autoZero"/>
        <c:auto val="1"/>
        <c:lblOffset val="100"/>
        <c:baseTimeUnit val="years"/>
      </c:dateAx>
      <c:valAx>
        <c:axId val="12190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9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31.14</c:v>
                </c:pt>
                <c:pt idx="1">
                  <c:v>31</c:v>
                </c:pt>
                <c:pt idx="2">
                  <c:v>29.9</c:v>
                </c:pt>
                <c:pt idx="3">
                  <c:v>28.48</c:v>
                </c:pt>
                <c:pt idx="4">
                  <c:v>27.24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84-4C3E-B680-B5469CF1B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36320"/>
        <c:axId val="14093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43.65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84-4C3E-B680-B5469CF1B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6320"/>
        <c:axId val="140938240"/>
      </c:lineChart>
      <c:dateAx>
        <c:axId val="14093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938240"/>
        <c:crosses val="autoZero"/>
        <c:auto val="1"/>
        <c:lblOffset val="100"/>
        <c:baseTimeUnit val="years"/>
      </c:dateAx>
      <c:valAx>
        <c:axId val="14093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93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94.3</c:v>
                </c:pt>
                <c:pt idx="1">
                  <c:v>94.68</c:v>
                </c:pt>
                <c:pt idx="2">
                  <c:v>94.69</c:v>
                </c:pt>
                <c:pt idx="3">
                  <c:v>94.67</c:v>
                </c:pt>
                <c:pt idx="4">
                  <c:v>94.67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74-419A-9F63-9E880C362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51392"/>
        <c:axId val="14105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82.2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74-419A-9F63-9E880C362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51392"/>
        <c:axId val="141053312"/>
      </c:lineChart>
      <c:dateAx>
        <c:axId val="14105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053312"/>
        <c:crosses val="autoZero"/>
        <c:auto val="1"/>
        <c:lblOffset val="100"/>
        <c:baseTimeUnit val="years"/>
      </c:dateAx>
      <c:valAx>
        <c:axId val="14105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05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95.65</c:v>
                </c:pt>
                <c:pt idx="1">
                  <c:v>90.13</c:v>
                </c:pt>
                <c:pt idx="2">
                  <c:v>92.48</c:v>
                </c:pt>
                <c:pt idx="3">
                  <c:v>95.78</c:v>
                </c:pt>
                <c:pt idx="4">
                  <c:v>93.71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A6-47C1-BFEC-54108D55D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948032"/>
        <c:axId val="12195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A6-47C1-BFEC-54108D55D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48032"/>
        <c:axId val="121954304"/>
      </c:lineChart>
      <c:dateAx>
        <c:axId val="121948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954304"/>
        <c:crosses val="autoZero"/>
        <c:auto val="1"/>
        <c:lblOffset val="100"/>
        <c:baseTimeUnit val="years"/>
      </c:dateAx>
      <c:valAx>
        <c:axId val="12195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948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98-44F6-A279-955401876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01600"/>
        <c:axId val="14061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98-44F6-A279-955401876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01600"/>
        <c:axId val="140611968"/>
      </c:lineChart>
      <c:dateAx>
        <c:axId val="140601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611968"/>
        <c:crosses val="autoZero"/>
        <c:auto val="1"/>
        <c:lblOffset val="100"/>
        <c:baseTimeUnit val="years"/>
      </c:dateAx>
      <c:valAx>
        <c:axId val="14061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601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D1-44C9-BED9-3C46A944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44736"/>
        <c:axId val="14064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D1-44C9-BED9-3C46A944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44736"/>
        <c:axId val="140646656"/>
      </c:lineChart>
      <c:dateAx>
        <c:axId val="14064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646656"/>
        <c:crosses val="autoZero"/>
        <c:auto val="1"/>
        <c:lblOffset val="100"/>
        <c:baseTimeUnit val="years"/>
      </c:dateAx>
      <c:valAx>
        <c:axId val="14064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64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AE-49B3-A613-00E4ACD71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81216"/>
        <c:axId val="140683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AE-49B3-A613-00E4ACD71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81216"/>
        <c:axId val="140683136"/>
      </c:lineChart>
      <c:dateAx>
        <c:axId val="140681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683136"/>
        <c:crosses val="autoZero"/>
        <c:auto val="1"/>
        <c:lblOffset val="100"/>
        <c:baseTimeUnit val="years"/>
      </c:dateAx>
      <c:valAx>
        <c:axId val="140683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681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D0-4AA7-AA19-E32BD6A63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18080"/>
        <c:axId val="14072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D0-4AA7-AA19-E32BD6A63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18080"/>
        <c:axId val="140720000"/>
      </c:lineChart>
      <c:dateAx>
        <c:axId val="14071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20000"/>
        <c:crosses val="autoZero"/>
        <c:auto val="1"/>
        <c:lblOffset val="100"/>
        <c:baseTimeUnit val="years"/>
      </c:dateAx>
      <c:valAx>
        <c:axId val="14072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71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884.22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BB-4AA2-A6A2-9441EA87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67616"/>
        <c:axId val="1407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1569.13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BB-4AA2-A6A2-9441EA87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67616"/>
        <c:axId val="140769536"/>
      </c:lineChart>
      <c:dateAx>
        <c:axId val="14076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69536"/>
        <c:crosses val="autoZero"/>
        <c:auto val="1"/>
        <c:lblOffset val="100"/>
        <c:baseTimeUnit val="years"/>
      </c:dateAx>
      <c:valAx>
        <c:axId val="1407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767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90.45</c:v>
                </c:pt>
                <c:pt idx="1">
                  <c:v>78.53</c:v>
                </c:pt>
                <c:pt idx="2">
                  <c:v>82.49</c:v>
                </c:pt>
                <c:pt idx="3">
                  <c:v>89.81</c:v>
                </c:pt>
                <c:pt idx="4">
                  <c:v>85.02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F6-46DA-B72D-AC7AF126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62208"/>
        <c:axId val="140864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64.63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F6-46DA-B72D-AC7AF126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62208"/>
        <c:axId val="140864128"/>
      </c:lineChart>
      <c:dateAx>
        <c:axId val="14086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864128"/>
        <c:crosses val="autoZero"/>
        <c:auto val="1"/>
        <c:lblOffset val="100"/>
        <c:baseTimeUnit val="years"/>
      </c:dateAx>
      <c:valAx>
        <c:axId val="140864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862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222.95</c:v>
                </c:pt>
                <c:pt idx="1">
                  <c:v>230.66</c:v>
                </c:pt>
                <c:pt idx="2">
                  <c:v>213.46</c:v>
                </c:pt>
                <c:pt idx="3">
                  <c:v>203.03</c:v>
                </c:pt>
                <c:pt idx="4">
                  <c:v>215.62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49-48CD-8D2D-763C3183C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90880"/>
        <c:axId val="14089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245.75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49-48CD-8D2D-763C3183C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90880"/>
        <c:axId val="140892800"/>
      </c:lineChart>
      <c:dateAx>
        <c:axId val="14089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892800"/>
        <c:crosses val="autoZero"/>
        <c:auto val="1"/>
        <c:lblOffset val="100"/>
        <c:baseTimeUnit val="years"/>
      </c:dateAx>
      <c:valAx>
        <c:axId val="14089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89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三重県　鳥羽市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特定環境保全公共下水道</v>
      </c>
      <c r="Q8" s="71"/>
      <c r="R8" s="71"/>
      <c r="S8" s="71"/>
      <c r="T8" s="71"/>
      <c r="U8" s="71"/>
      <c r="V8" s="71"/>
      <c r="W8" s="71" t="str">
        <f>データ!L6</f>
        <v>D2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19239</v>
      </c>
      <c r="AM8" s="66"/>
      <c r="AN8" s="66"/>
      <c r="AO8" s="66"/>
      <c r="AP8" s="66"/>
      <c r="AQ8" s="66"/>
      <c r="AR8" s="66"/>
      <c r="AS8" s="66"/>
      <c r="AT8" s="65">
        <f>データ!T6</f>
        <v>107.34</v>
      </c>
      <c r="AU8" s="65"/>
      <c r="AV8" s="65"/>
      <c r="AW8" s="65"/>
      <c r="AX8" s="65"/>
      <c r="AY8" s="65"/>
      <c r="AZ8" s="65"/>
      <c r="BA8" s="65"/>
      <c r="BB8" s="65">
        <f>データ!U6</f>
        <v>179.23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7.89</v>
      </c>
      <c r="Q10" s="65"/>
      <c r="R10" s="65"/>
      <c r="S10" s="65"/>
      <c r="T10" s="65"/>
      <c r="U10" s="65"/>
      <c r="V10" s="65"/>
      <c r="W10" s="65">
        <f>データ!Q6</f>
        <v>90.8</v>
      </c>
      <c r="X10" s="65"/>
      <c r="Y10" s="65"/>
      <c r="Z10" s="65"/>
      <c r="AA10" s="65"/>
      <c r="AB10" s="65"/>
      <c r="AC10" s="65"/>
      <c r="AD10" s="66">
        <f>データ!R6</f>
        <v>2160</v>
      </c>
      <c r="AE10" s="66"/>
      <c r="AF10" s="66"/>
      <c r="AG10" s="66"/>
      <c r="AH10" s="66"/>
      <c r="AI10" s="66"/>
      <c r="AJ10" s="66"/>
      <c r="AK10" s="2"/>
      <c r="AL10" s="66">
        <f>データ!V6</f>
        <v>1501</v>
      </c>
      <c r="AM10" s="66"/>
      <c r="AN10" s="66"/>
      <c r="AO10" s="66"/>
      <c r="AP10" s="66"/>
      <c r="AQ10" s="66"/>
      <c r="AR10" s="66"/>
      <c r="AS10" s="66"/>
      <c r="AT10" s="65">
        <f>データ!W6</f>
        <v>0.53</v>
      </c>
      <c r="AU10" s="65"/>
      <c r="AV10" s="65"/>
      <c r="AW10" s="65"/>
      <c r="AX10" s="65"/>
      <c r="AY10" s="65"/>
      <c r="AZ10" s="65"/>
      <c r="BA10" s="65"/>
      <c r="BB10" s="65">
        <f>データ!X6</f>
        <v>2832.08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122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56</v>
      </c>
      <c r="N86" s="25" t="s">
        <v>55</v>
      </c>
      <c r="O86" s="25" t="str">
        <f>データ!EO6</f>
        <v>【0.10】</v>
      </c>
    </row>
  </sheetData>
  <sheetProtection algorithmName="SHA-512" hashValue="KLO2PpmaaLNxXR5bz+T4JRpAKOaaP9A6sQUcJz8kVG1i96wtfU/fnlsEfXlZVzxb/dK9lbNZK9xQcmpWXrRylQ==" saltValue="bl1Z3VYhw5c3a3+g3vkFpw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36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242110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三重県　鳥羽市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7.89</v>
      </c>
      <c r="Q6" s="33">
        <f t="shared" si="3"/>
        <v>90.8</v>
      </c>
      <c r="R6" s="33">
        <f t="shared" si="3"/>
        <v>2160</v>
      </c>
      <c r="S6" s="33">
        <f t="shared" si="3"/>
        <v>19239</v>
      </c>
      <c r="T6" s="33">
        <f t="shared" si="3"/>
        <v>107.34</v>
      </c>
      <c r="U6" s="33">
        <f t="shared" si="3"/>
        <v>179.23</v>
      </c>
      <c r="V6" s="33">
        <f t="shared" si="3"/>
        <v>1501</v>
      </c>
      <c r="W6" s="33">
        <f t="shared" si="3"/>
        <v>0.53</v>
      </c>
      <c r="X6" s="33">
        <f t="shared" si="3"/>
        <v>2832.08</v>
      </c>
      <c r="Y6" s="34">
        <f>IF(Y7="",NA(),Y7)</f>
        <v>95.65</v>
      </c>
      <c r="Z6" s="34">
        <f t="shared" ref="Z6:AH6" si="4">IF(Z7="",NA(),Z7)</f>
        <v>90.13</v>
      </c>
      <c r="AA6" s="34">
        <f t="shared" si="4"/>
        <v>92.48</v>
      </c>
      <c r="AB6" s="34">
        <f t="shared" si="4"/>
        <v>95.78</v>
      </c>
      <c r="AC6" s="34">
        <f t="shared" si="4"/>
        <v>93.71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4">
        <f t="shared" si="7"/>
        <v>884.22</v>
      </c>
      <c r="BK6" s="34">
        <f t="shared" si="7"/>
        <v>1569.13</v>
      </c>
      <c r="BL6" s="34">
        <f t="shared" si="7"/>
        <v>1436</v>
      </c>
      <c r="BM6" s="34">
        <f t="shared" si="7"/>
        <v>1434.89</v>
      </c>
      <c r="BN6" s="34">
        <f t="shared" si="7"/>
        <v>1298.9100000000001</v>
      </c>
      <c r="BO6" s="34">
        <f t="shared" si="7"/>
        <v>1243.71</v>
      </c>
      <c r="BP6" s="33" t="str">
        <f>IF(BP7="","",IF(BP7="-","【-】","【"&amp;SUBSTITUTE(TEXT(BP7,"#,##0.00"),"-","△")&amp;"】"))</f>
        <v>【1,225.44】</v>
      </c>
      <c r="BQ6" s="34">
        <f>IF(BQ7="",NA(),BQ7)</f>
        <v>90.45</v>
      </c>
      <c r="BR6" s="34">
        <f t="shared" ref="BR6:BZ6" si="8">IF(BR7="",NA(),BR7)</f>
        <v>78.53</v>
      </c>
      <c r="BS6" s="34">
        <f t="shared" si="8"/>
        <v>82.49</v>
      </c>
      <c r="BT6" s="34">
        <f t="shared" si="8"/>
        <v>89.81</v>
      </c>
      <c r="BU6" s="34">
        <f t="shared" si="8"/>
        <v>85.02</v>
      </c>
      <c r="BV6" s="34">
        <f t="shared" si="8"/>
        <v>64.63</v>
      </c>
      <c r="BW6" s="34">
        <f t="shared" si="8"/>
        <v>66.56</v>
      </c>
      <c r="BX6" s="34">
        <f t="shared" si="8"/>
        <v>66.22</v>
      </c>
      <c r="BY6" s="34">
        <f t="shared" si="8"/>
        <v>69.87</v>
      </c>
      <c r="BZ6" s="34">
        <f t="shared" si="8"/>
        <v>74.3</v>
      </c>
      <c r="CA6" s="33" t="str">
        <f>IF(CA7="","",IF(CA7="-","【-】","【"&amp;SUBSTITUTE(TEXT(CA7,"#,##0.00"),"-","△")&amp;"】"))</f>
        <v>【75.58】</v>
      </c>
      <c r="CB6" s="34">
        <f>IF(CB7="",NA(),CB7)</f>
        <v>222.95</v>
      </c>
      <c r="CC6" s="34">
        <f t="shared" ref="CC6:CK6" si="9">IF(CC7="",NA(),CC7)</f>
        <v>230.66</v>
      </c>
      <c r="CD6" s="34">
        <f t="shared" si="9"/>
        <v>213.46</v>
      </c>
      <c r="CE6" s="34">
        <f t="shared" si="9"/>
        <v>203.03</v>
      </c>
      <c r="CF6" s="34">
        <f t="shared" si="9"/>
        <v>215.62</v>
      </c>
      <c r="CG6" s="34">
        <f t="shared" si="9"/>
        <v>245.75</v>
      </c>
      <c r="CH6" s="34">
        <f t="shared" si="9"/>
        <v>244.29</v>
      </c>
      <c r="CI6" s="34">
        <f t="shared" si="9"/>
        <v>246.72</v>
      </c>
      <c r="CJ6" s="34">
        <f t="shared" si="9"/>
        <v>234.96</v>
      </c>
      <c r="CK6" s="34">
        <f t="shared" si="9"/>
        <v>221.81</v>
      </c>
      <c r="CL6" s="33" t="str">
        <f>IF(CL7="","",IF(CL7="-","【-】","【"&amp;SUBSTITUTE(TEXT(CL7,"#,##0.00"),"-","△")&amp;"】"))</f>
        <v>【215.23】</v>
      </c>
      <c r="CM6" s="34">
        <f>IF(CM7="",NA(),CM7)</f>
        <v>31.14</v>
      </c>
      <c r="CN6" s="34">
        <f t="shared" ref="CN6:CV6" si="10">IF(CN7="",NA(),CN7)</f>
        <v>31</v>
      </c>
      <c r="CO6" s="34">
        <f t="shared" si="10"/>
        <v>29.9</v>
      </c>
      <c r="CP6" s="34">
        <f t="shared" si="10"/>
        <v>28.48</v>
      </c>
      <c r="CQ6" s="34">
        <f t="shared" si="10"/>
        <v>27.24</v>
      </c>
      <c r="CR6" s="34">
        <f t="shared" si="10"/>
        <v>43.65</v>
      </c>
      <c r="CS6" s="34">
        <f t="shared" si="10"/>
        <v>43.58</v>
      </c>
      <c r="CT6" s="34">
        <f t="shared" si="10"/>
        <v>41.35</v>
      </c>
      <c r="CU6" s="34">
        <f t="shared" si="10"/>
        <v>42.9</v>
      </c>
      <c r="CV6" s="34">
        <f t="shared" si="10"/>
        <v>43.36</v>
      </c>
      <c r="CW6" s="33" t="str">
        <f>IF(CW7="","",IF(CW7="-","【-】","【"&amp;SUBSTITUTE(TEXT(CW7,"#,##0.00"),"-","△")&amp;"】"))</f>
        <v>【42.66】</v>
      </c>
      <c r="CX6" s="34">
        <f>IF(CX7="",NA(),CX7)</f>
        <v>94.3</v>
      </c>
      <c r="CY6" s="34">
        <f t="shared" ref="CY6:DG6" si="11">IF(CY7="",NA(),CY7)</f>
        <v>94.68</v>
      </c>
      <c r="CZ6" s="34">
        <f t="shared" si="11"/>
        <v>94.69</v>
      </c>
      <c r="DA6" s="34">
        <f t="shared" si="11"/>
        <v>94.67</v>
      </c>
      <c r="DB6" s="34">
        <f t="shared" si="11"/>
        <v>94.67</v>
      </c>
      <c r="DC6" s="34">
        <f t="shared" si="11"/>
        <v>82.2</v>
      </c>
      <c r="DD6" s="34">
        <f t="shared" si="11"/>
        <v>82.35</v>
      </c>
      <c r="DE6" s="34">
        <f t="shared" si="11"/>
        <v>82.9</v>
      </c>
      <c r="DF6" s="34">
        <f t="shared" si="11"/>
        <v>83.5</v>
      </c>
      <c r="DG6" s="34">
        <f t="shared" si="11"/>
        <v>83.06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0.05</v>
      </c>
      <c r="EK6" s="34">
        <f t="shared" si="14"/>
        <v>0.04</v>
      </c>
      <c r="EL6" s="34">
        <f t="shared" si="14"/>
        <v>7.0000000000000007E-2</v>
      </c>
      <c r="EM6" s="34">
        <f t="shared" si="14"/>
        <v>0.09</v>
      </c>
      <c r="EN6" s="34">
        <f t="shared" si="14"/>
        <v>0.09</v>
      </c>
      <c r="EO6" s="33" t="str">
        <f>IF(EO7="","",IF(EO7="-","【-】","【"&amp;SUBSTITUTE(TEXT(EO7,"#,##0.00"),"-","△")&amp;"】"))</f>
        <v>【0.10】</v>
      </c>
    </row>
    <row r="7" spans="1:145" s="35" customFormat="1" x14ac:dyDescent="0.15">
      <c r="A7" s="27"/>
      <c r="B7" s="36">
        <v>2017</v>
      </c>
      <c r="C7" s="36">
        <v>242110</v>
      </c>
      <c r="D7" s="36">
        <v>47</v>
      </c>
      <c r="E7" s="36">
        <v>17</v>
      </c>
      <c r="F7" s="36">
        <v>4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7.89</v>
      </c>
      <c r="Q7" s="37">
        <v>90.8</v>
      </c>
      <c r="R7" s="37">
        <v>2160</v>
      </c>
      <c r="S7" s="37">
        <v>19239</v>
      </c>
      <c r="T7" s="37">
        <v>107.34</v>
      </c>
      <c r="U7" s="37">
        <v>179.23</v>
      </c>
      <c r="V7" s="37">
        <v>1501</v>
      </c>
      <c r="W7" s="37">
        <v>0.53</v>
      </c>
      <c r="X7" s="37">
        <v>2832.08</v>
      </c>
      <c r="Y7" s="37">
        <v>95.65</v>
      </c>
      <c r="Z7" s="37">
        <v>90.13</v>
      </c>
      <c r="AA7" s="37">
        <v>92.48</v>
      </c>
      <c r="AB7" s="37">
        <v>95.78</v>
      </c>
      <c r="AC7" s="37">
        <v>93.71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884.22</v>
      </c>
      <c r="BK7" s="37">
        <v>1569.13</v>
      </c>
      <c r="BL7" s="37">
        <v>1436</v>
      </c>
      <c r="BM7" s="37">
        <v>1434.89</v>
      </c>
      <c r="BN7" s="37">
        <v>1298.9100000000001</v>
      </c>
      <c r="BO7" s="37">
        <v>1243.71</v>
      </c>
      <c r="BP7" s="37">
        <v>1225.44</v>
      </c>
      <c r="BQ7" s="37">
        <v>90.45</v>
      </c>
      <c r="BR7" s="37">
        <v>78.53</v>
      </c>
      <c r="BS7" s="37">
        <v>82.49</v>
      </c>
      <c r="BT7" s="37">
        <v>89.81</v>
      </c>
      <c r="BU7" s="37">
        <v>85.02</v>
      </c>
      <c r="BV7" s="37">
        <v>64.63</v>
      </c>
      <c r="BW7" s="37">
        <v>66.56</v>
      </c>
      <c r="BX7" s="37">
        <v>66.22</v>
      </c>
      <c r="BY7" s="37">
        <v>69.87</v>
      </c>
      <c r="BZ7" s="37">
        <v>74.3</v>
      </c>
      <c r="CA7" s="37">
        <v>75.58</v>
      </c>
      <c r="CB7" s="37">
        <v>222.95</v>
      </c>
      <c r="CC7" s="37">
        <v>230.66</v>
      </c>
      <c r="CD7" s="37">
        <v>213.46</v>
      </c>
      <c r="CE7" s="37">
        <v>203.03</v>
      </c>
      <c r="CF7" s="37">
        <v>215.62</v>
      </c>
      <c r="CG7" s="37">
        <v>245.75</v>
      </c>
      <c r="CH7" s="37">
        <v>244.29</v>
      </c>
      <c r="CI7" s="37">
        <v>246.72</v>
      </c>
      <c r="CJ7" s="37">
        <v>234.96</v>
      </c>
      <c r="CK7" s="37">
        <v>221.81</v>
      </c>
      <c r="CL7" s="37">
        <v>215.23</v>
      </c>
      <c r="CM7" s="37">
        <v>31.14</v>
      </c>
      <c r="CN7" s="37">
        <v>31</v>
      </c>
      <c r="CO7" s="37">
        <v>29.9</v>
      </c>
      <c r="CP7" s="37">
        <v>28.48</v>
      </c>
      <c r="CQ7" s="37">
        <v>27.24</v>
      </c>
      <c r="CR7" s="37">
        <v>43.65</v>
      </c>
      <c r="CS7" s="37">
        <v>43.58</v>
      </c>
      <c r="CT7" s="37">
        <v>41.35</v>
      </c>
      <c r="CU7" s="37">
        <v>42.9</v>
      </c>
      <c r="CV7" s="37">
        <v>43.36</v>
      </c>
      <c r="CW7" s="37">
        <v>42.66</v>
      </c>
      <c r="CX7" s="37">
        <v>94.3</v>
      </c>
      <c r="CY7" s="37">
        <v>94.68</v>
      </c>
      <c r="CZ7" s="37">
        <v>94.69</v>
      </c>
      <c r="DA7" s="37">
        <v>94.67</v>
      </c>
      <c r="DB7" s="37">
        <v>94.67</v>
      </c>
      <c r="DC7" s="37">
        <v>82.2</v>
      </c>
      <c r="DD7" s="37">
        <v>82.35</v>
      </c>
      <c r="DE7" s="37">
        <v>82.9</v>
      </c>
      <c r="DF7" s="37">
        <v>83.5</v>
      </c>
      <c r="DG7" s="37">
        <v>83.06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0.05</v>
      </c>
      <c r="EK7" s="37">
        <v>0.04</v>
      </c>
      <c r="EL7" s="37">
        <v>7.0000000000000007E-2</v>
      </c>
      <c r="EM7" s="37">
        <v>0.09</v>
      </c>
      <c r="EN7" s="37">
        <v>0.09</v>
      </c>
      <c r="EO7" s="37">
        <v>0.1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2019-01-31T00:23:54Z</cp:lastPrinted>
  <dcterms:created xsi:type="dcterms:W3CDTF">2018-12-03T09:15:13Z</dcterms:created>
  <dcterms:modified xsi:type="dcterms:W3CDTF">2019-01-31T00:23:57Z</dcterms:modified>
  <cp:category/>
</cp:coreProperties>
</file>