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0ZiRtCQveJ0eAm5Q+oUN1Cs3vb6nEMWY22rln6WNj9xrXElnYHrbLCwzTCWKgbMfK1xLGhXvUzuDEGHvc3tQew==" workbookSaltValue="Mo3jtsKxu/MRikkX6dSol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54" i="4" l="1"/>
  <c r="MH78" i="4"/>
  <c r="IZ54" i="4"/>
  <c r="HM78" i="4"/>
  <c r="FL54" i="4"/>
  <c r="FL32" i="4"/>
  <c r="IZ32" i="4"/>
  <c r="CS78" i="4"/>
  <c r="BX54" i="4"/>
  <c r="BX32" i="4"/>
  <c r="MN32" i="4"/>
  <c r="C11" i="5"/>
  <c r="D11" i="5"/>
  <c r="E11" i="5"/>
  <c r="B11" i="5"/>
  <c r="KC78" i="4" l="1"/>
  <c r="HG54" i="4"/>
  <c r="HG32" i="4"/>
  <c r="FH78" i="4"/>
  <c r="DS54" i="4"/>
  <c r="AN78" i="4"/>
  <c r="AE54" i="4"/>
  <c r="AE32" i="4"/>
  <c r="KU54" i="4"/>
  <c r="KU32" i="4"/>
  <c r="DS32" i="4"/>
  <c r="KF54" i="4"/>
  <c r="KF32" i="4"/>
  <c r="JJ78" i="4"/>
  <c r="GR54" i="4"/>
  <c r="GR32" i="4"/>
  <c r="EO78" i="4"/>
  <c r="DD54" i="4"/>
  <c r="DD32" i="4"/>
  <c r="U78" i="4"/>
  <c r="P54" i="4"/>
  <c r="P32" i="4"/>
  <c r="BZ78" i="4"/>
  <c r="BI54" i="4"/>
  <c r="LY54" i="4"/>
  <c r="LO78" i="4"/>
  <c r="IK54" i="4"/>
  <c r="IK32" i="4"/>
  <c r="GT78" i="4"/>
  <c r="EW54" i="4"/>
  <c r="EW32" i="4"/>
  <c r="BI32" i="4"/>
  <c r="LY32" i="4"/>
  <c r="GA78" i="4"/>
  <c r="EH54" i="4"/>
  <c r="EH32" i="4"/>
  <c r="AT32" i="4"/>
  <c r="BG78" i="4"/>
  <c r="AT54" i="4"/>
  <c r="LJ54" i="4"/>
  <c r="LJ32" i="4"/>
  <c r="KV78" i="4"/>
  <c r="HV54" i="4"/>
  <c r="HV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<sst xmlns="http://schemas.openxmlformats.org/spreadsheetml/2006/main" count="288" uniqueCount="154">
  <si>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</si>
  <si>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</si>
  <si>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</si>
  <si>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</si>
  <si>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</si>
  <si>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</si>
  <si>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</si>
  <si>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</si>
  <si>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</si>
  <si>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</si>
  <si>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</si>
  <si>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</si>
  <si>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</si>
  <si>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</si>
  <si>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</si>
  <si>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</si>
  <si>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</si>
  <si>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</si>
  <si>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</si>
  <si>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</si>
  <si>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</si>
  <si>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</si>
  <si>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</si>
  <si>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</si>
  <si>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</si>
  <si>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</si>
  <si>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</si>
  <si>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</si>
  <si>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</si>
  <si>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</si>
  <si>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</si>
  <si>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</si>
  <si>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</si>
  <si>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</si>
  <si>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</si>
  <si>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</si>
  <si>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</si>
  <si>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</si>
  <si>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</si>
  <si>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</si>
  <si>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</si>
  <si>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</si>
  <si>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</si>
  <si>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</si>
  <si>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</si>
  <si>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</si>
  <si>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</si>
  <si>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</si>
  <si>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</si>
  <si>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</si>
  <si>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</si>
  <si>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</si>
  <si>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</si>
  <si>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</si>
  <si>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</si>
  <si>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</si>
  <si>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</si>
  <si>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</si>
  <si>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</si>
  <si>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</si>
  <si>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</si>
  <si>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</si>
  <si>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</si>
  <si>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</si>
  <si>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</si>
  <si>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</si>
  <si>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</si>
  <si>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</si>
  <si>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</si>
  <si>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</si>
  <si>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</si>
  <si>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</si>
  <si>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</si>
  <si>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</si>
  <si>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</si>
  <si>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</si>
  <si>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</si>
  <si>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</si>
  <si>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</si>
  <si>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</si>
  <si>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</si>
  <si>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</si>
  <si>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</si>
  <si>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</si>
  <si>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</si>
  <si>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</si>
  <si>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</si>
  <si>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</si>
  <si>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</si>
  <si>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</si>
  <si>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</si>
  <si>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</si>
  <si>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</si>
  <si>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</si>
  <si>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</si>
  <si>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</si>
  <si>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</si>
  <si>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</si>
  <si>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</si>
  <si>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</si>
  <si>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</si>
  <si>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</si>
  <si>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</si>
  <si>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</si>
  <si>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</si>
  <si>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</si>
  <si>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</si>
  <si>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</si>
  <si>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</si>
  <si>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</si>
  <si>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</si>
  <si>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</si>
  <si>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</si>
  <si>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</si>
  <si>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</si>
  <si>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</si>
  <si>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</si>
  <si>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</si>
  <si>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</si>
  <si>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</si>
  <si>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</si>
  <si>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</si>
  <si>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</si>
  <si>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</si>
  <si>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</si>
  <si>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</si>
  <si>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</si>
  <si>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</si>
  <si>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</si>
  <si>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</si>
  <si>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</si>
  <si>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</si>
  <si>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</si>
  <si>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</si>
  <si>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</si>
  <si>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</si>
  <si>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</si>
  <si>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</si>
  <si>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</si>
  <si>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</si>
  <si>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</si>
  <si>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</si>
  <si>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</si>
  <si>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</si>
  <si>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</si>
  <si>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</si>
  <si>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</si>
  <si>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</si>
  <si>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</si>
  <si>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</si>
  <si>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と整備している。なお、時間外救急では、伊賀区域で名張市立病院を含む３つの基幹病院にて輪番制救急医療体制を構築し、その約50％の割合を当院が担当している。</t>
    <rPh sb="0" eb="2">
      <t>チイキ</t>
    </rPh>
    <rPh sb="7" eb="9">
      <t>リョウシツ</t>
    </rPh>
    <rPh sb="10" eb="12">
      <t>コウド</t>
    </rPh>
    <rPh sb="13" eb="15">
      <t>ニジ</t>
    </rPh>
    <rPh sb="15" eb="17">
      <t>イリョウ</t>
    </rPh>
    <rPh sb="18" eb="20">
      <t>テイキョウ</t>
    </rPh>
    <rPh sb="21" eb="23">
      <t>キュウキュウ</t>
    </rPh>
    <rPh sb="23" eb="25">
      <t>イリョウ</t>
    </rPh>
    <rPh sb="25" eb="27">
      <t>タイセイ</t>
    </rPh>
    <rPh sb="28" eb="30">
      <t>カクホ</t>
    </rPh>
    <rPh sb="31" eb="33">
      <t>ジュウテン</t>
    </rPh>
    <rPh sb="34" eb="35">
      <t>オ</t>
    </rPh>
    <rPh sb="37" eb="39">
      <t>チイキ</t>
    </rPh>
    <rPh sb="40" eb="42">
      <t>イリョウ</t>
    </rPh>
    <rPh sb="42" eb="44">
      <t>キカン</t>
    </rPh>
    <rPh sb="46" eb="48">
      <t>キノウ</t>
    </rPh>
    <rPh sb="48" eb="50">
      <t>ブンタン</t>
    </rPh>
    <rPh sb="51" eb="53">
      <t>キノウ</t>
    </rPh>
    <rPh sb="53" eb="55">
      <t>レンケイ</t>
    </rPh>
    <rPh sb="56" eb="58">
      <t>キョウカ</t>
    </rPh>
    <rPh sb="58" eb="59">
      <t>オヨ</t>
    </rPh>
    <rPh sb="60" eb="62">
      <t>ジュウジツ</t>
    </rPh>
    <rPh sb="63" eb="64">
      <t>ツト</t>
    </rPh>
    <rPh sb="69" eb="71">
      <t>ショウニ</t>
    </rPh>
    <rPh sb="71" eb="73">
      <t>ニジ</t>
    </rPh>
    <rPh sb="73" eb="75">
      <t>キュウキュウ</t>
    </rPh>
    <rPh sb="97" eb="99">
      <t>ジカン</t>
    </rPh>
    <rPh sb="102" eb="103">
      <t>ニチ</t>
    </rPh>
    <rPh sb="104" eb="105">
      <t>ウ</t>
    </rPh>
    <rPh sb="105" eb="106">
      <t>イ</t>
    </rPh>
    <rPh sb="106" eb="108">
      <t>タイセイ</t>
    </rPh>
    <rPh sb="109" eb="111">
      <t>セイビ</t>
    </rPh>
    <rPh sb="119" eb="122">
      <t>ジカンガイ</t>
    </rPh>
    <rPh sb="122" eb="124">
      <t>キュウキュウ</t>
    </rPh>
    <rPh sb="127" eb="129">
      <t>イガ</t>
    </rPh>
    <rPh sb="129" eb="130">
      <t>ク</t>
    </rPh>
    <rPh sb="132" eb="136">
      <t>ナバリシリツ</t>
    </rPh>
    <rPh sb="136" eb="138">
      <t>ビョウイン</t>
    </rPh>
    <rPh sb="139" eb="140">
      <t>フク</t>
    </rPh>
    <rPh sb="144" eb="146">
      <t>キカン</t>
    </rPh>
    <rPh sb="146" eb="148">
      <t>ビョウイン</t>
    </rPh>
    <rPh sb="150" eb="153">
      <t>リンバンセイ</t>
    </rPh>
    <rPh sb="153" eb="155">
      <t>キュウキュウ</t>
    </rPh>
    <rPh sb="155" eb="157">
      <t>イリョウ</t>
    </rPh>
    <rPh sb="157" eb="159">
      <t>タイセイ</t>
    </rPh>
    <rPh sb="160" eb="162">
      <t>コウチク</t>
    </rPh>
    <rPh sb="166" eb="167">
      <t>ヤク</t>
    </rPh>
    <rPh sb="171" eb="173">
      <t>ワリアイ</t>
    </rPh>
    <rPh sb="174" eb="176">
      <t>トウイン</t>
    </rPh>
    <rPh sb="177" eb="179">
      <t>タントウ</t>
    </rPh>
    <phoneticPr fontId="5"/>
  </si>
  <si>
    <t>当院は一時の医師不足も乗り越え、医師確保を着実に進めてきたが、経営状況は個々の指標が示すようにまだまだ不安定である。そのため平成28年度に策定した第２次名張市立病院改革プランの改革項目に取り組んでいるところである。
引き続き、医師確保に努めるとともに、病院改革プランを推進することで、各種指標の改善のほか、地域における救急医療、急性期・高度医療を担う中核病院の機能を果たすともに公営企業として自立・継続可能な病院となるよう経営基盤の強化に取り組む。</t>
    <rPh sb="0" eb="2">
      <t>トウイン</t>
    </rPh>
    <rPh sb="3" eb="5">
      <t>イチジ</t>
    </rPh>
    <rPh sb="6" eb="8">
      <t>イシ</t>
    </rPh>
    <rPh sb="8" eb="10">
      <t>フソク</t>
    </rPh>
    <rPh sb="11" eb="12">
      <t>ノ</t>
    </rPh>
    <rPh sb="13" eb="14">
      <t>コ</t>
    </rPh>
    <rPh sb="16" eb="18">
      <t>イシ</t>
    </rPh>
    <rPh sb="18" eb="20">
      <t>カクホ</t>
    </rPh>
    <rPh sb="21" eb="23">
      <t>チャクジツ</t>
    </rPh>
    <rPh sb="24" eb="25">
      <t>スス</t>
    </rPh>
    <rPh sb="31" eb="33">
      <t>ケイエイ</t>
    </rPh>
    <rPh sb="33" eb="35">
      <t>ジョウキョウ</t>
    </rPh>
    <rPh sb="36" eb="38">
      <t>ココ</t>
    </rPh>
    <rPh sb="39" eb="41">
      <t>シヒョウ</t>
    </rPh>
    <rPh sb="42" eb="43">
      <t>シメ</t>
    </rPh>
    <rPh sb="51" eb="54">
      <t>フアンテイ</t>
    </rPh>
    <rPh sb="62" eb="64">
      <t>ヘイセイ</t>
    </rPh>
    <rPh sb="66" eb="68">
      <t>ネンド</t>
    </rPh>
    <rPh sb="69" eb="71">
      <t>サクテイ</t>
    </rPh>
    <rPh sb="73" eb="74">
      <t>ダイ</t>
    </rPh>
    <rPh sb="75" eb="76">
      <t>ジ</t>
    </rPh>
    <rPh sb="76" eb="80">
      <t>ナバリシリツ</t>
    </rPh>
    <rPh sb="80" eb="82">
      <t>ビョウイン</t>
    </rPh>
    <rPh sb="82" eb="84">
      <t>カイカク</t>
    </rPh>
    <rPh sb="88" eb="90">
      <t>カイカク</t>
    </rPh>
    <rPh sb="90" eb="92">
      <t>コウモク</t>
    </rPh>
    <rPh sb="93" eb="94">
      <t>ト</t>
    </rPh>
    <rPh sb="95" eb="96">
      <t>ク</t>
    </rPh>
    <rPh sb="108" eb="109">
      <t>ヒ</t>
    </rPh>
    <rPh sb="110" eb="111">
      <t>ツヅ</t>
    </rPh>
    <rPh sb="113" eb="115">
      <t>イシ</t>
    </rPh>
    <rPh sb="115" eb="117">
      <t>カクホ</t>
    </rPh>
    <rPh sb="118" eb="119">
      <t>ツト</t>
    </rPh>
    <rPh sb="126" eb="128">
      <t>ビョウイン</t>
    </rPh>
    <rPh sb="128" eb="130">
      <t>カイカク</t>
    </rPh>
    <rPh sb="134" eb="136">
      <t>スイシン</t>
    </rPh>
    <rPh sb="142" eb="144">
      <t>カクシュ</t>
    </rPh>
    <rPh sb="144" eb="146">
      <t>シヒョウ</t>
    </rPh>
    <rPh sb="147" eb="149">
      <t>カイゼン</t>
    </rPh>
    <rPh sb="153" eb="155">
      <t>チイキ</t>
    </rPh>
    <rPh sb="159" eb="161">
      <t>キュウキュウ</t>
    </rPh>
    <rPh sb="161" eb="163">
      <t>イリョウ</t>
    </rPh>
    <rPh sb="164" eb="167">
      <t>キュウセイキ</t>
    </rPh>
    <rPh sb="168" eb="170">
      <t>コウド</t>
    </rPh>
    <rPh sb="170" eb="172">
      <t>イリョウ</t>
    </rPh>
    <rPh sb="173" eb="174">
      <t>ニナ</t>
    </rPh>
    <rPh sb="175" eb="177">
      <t>チュウカク</t>
    </rPh>
    <rPh sb="177" eb="179">
      <t>ビョウイン</t>
    </rPh>
    <rPh sb="180" eb="182">
      <t>キノウ</t>
    </rPh>
    <rPh sb="183" eb="184">
      <t>ハ</t>
    </rPh>
    <rPh sb="189" eb="191">
      <t>コウエイ</t>
    </rPh>
    <rPh sb="191" eb="193">
      <t>キギョウ</t>
    </rPh>
    <rPh sb="196" eb="198">
      <t>ジリツ</t>
    </rPh>
    <rPh sb="199" eb="201">
      <t>ケイゾク</t>
    </rPh>
    <rPh sb="201" eb="203">
      <t>カノウ</t>
    </rPh>
    <rPh sb="204" eb="206">
      <t>ビョウイン</t>
    </rPh>
    <rPh sb="211" eb="213">
      <t>ケイエイ</t>
    </rPh>
    <rPh sb="213" eb="215">
      <t>キバン</t>
    </rPh>
    <rPh sb="216" eb="218">
      <t>キョウカ</t>
    </rPh>
    <rPh sb="219" eb="220">
      <t>ト</t>
    </rPh>
    <rPh sb="221" eb="222">
      <t>ク</t>
    </rPh>
    <phoneticPr fontId="19"/>
  </si>
  <si>
    <t>「経常収支比率」は平均値より若干上回ったが不足財源を一般会計からの繰入金に頼っているため、その増減により比率が変動している。「医業収支比率」は平均値を上回った。「病床利用率」の向上により収益が増加したが費用も増加したことから若干の悪化となった。「累積欠損金比率」の改善は純利益の発生が要件であるため医業収支・経常収支の改善に努める。「病床利用率」は医師確保が進んだことなどから患者増となり平均値を上回った。「入院患者１人１日当たり収益」は平均値（類似病院）を上回ったが対前年度比較で若干の低下となった。「外来患者１人１日当たり収益」も患者数は増加したが若干の低下となった。「職員給与費対医業収益比率」は給与費で病床利用率の向上に伴う手当等の増加等により悪化となった。「材料費対医業収益比率」は平成28年度以降、平均値を下回っている。
引き続き、第２次病院改革プランの推進により分析指標の改善に努める。</t>
    <rPh sb="1" eb="3">
      <t>ケイジョウ</t>
    </rPh>
    <rPh sb="3" eb="5">
      <t>シュウシ</t>
    </rPh>
    <rPh sb="5" eb="7">
      <t>ヒリツ</t>
    </rPh>
    <rPh sb="9" eb="12">
      <t>ヘイキンチ</t>
    </rPh>
    <rPh sb="14" eb="16">
      <t>ジャッカン</t>
    </rPh>
    <rPh sb="16" eb="18">
      <t>ウワマワ</t>
    </rPh>
    <rPh sb="21" eb="23">
      <t>フソク</t>
    </rPh>
    <rPh sb="23" eb="25">
      <t>ザイゲン</t>
    </rPh>
    <rPh sb="26" eb="28">
      <t>イッパン</t>
    </rPh>
    <rPh sb="28" eb="30">
      <t>カイケイ</t>
    </rPh>
    <rPh sb="33" eb="35">
      <t>クリイレ</t>
    </rPh>
    <rPh sb="35" eb="36">
      <t>キン</t>
    </rPh>
    <rPh sb="37" eb="38">
      <t>タヨ</t>
    </rPh>
    <rPh sb="47" eb="49">
      <t>ゾウゲン</t>
    </rPh>
    <rPh sb="52" eb="54">
      <t>ヒリツ</t>
    </rPh>
    <rPh sb="55" eb="57">
      <t>ヘンドウ</t>
    </rPh>
    <rPh sb="63" eb="65">
      <t>イギョウ</t>
    </rPh>
    <rPh sb="65" eb="67">
      <t>シュウシ</t>
    </rPh>
    <rPh sb="67" eb="69">
      <t>ヒリツ</t>
    </rPh>
    <rPh sb="71" eb="74">
      <t>ヘイキンチ</t>
    </rPh>
    <rPh sb="75" eb="77">
      <t>ウワマワ</t>
    </rPh>
    <rPh sb="81" eb="83">
      <t>ビョウショウ</t>
    </rPh>
    <rPh sb="83" eb="86">
      <t>リヨウリツ</t>
    </rPh>
    <rPh sb="88" eb="90">
      <t>コウジョウ</t>
    </rPh>
    <rPh sb="93" eb="95">
      <t>シュウエキ</t>
    </rPh>
    <rPh sb="96" eb="98">
      <t>ゾウカ</t>
    </rPh>
    <rPh sb="101" eb="103">
      <t>ヒヨウ</t>
    </rPh>
    <rPh sb="104" eb="106">
      <t>ゾウカ</t>
    </rPh>
    <rPh sb="112" eb="114">
      <t>ジャッカン</t>
    </rPh>
    <rPh sb="115" eb="117">
      <t>アッカ</t>
    </rPh>
    <rPh sb="123" eb="125">
      <t>ルイセキ</t>
    </rPh>
    <rPh sb="125" eb="128">
      <t>ケッソンキン</t>
    </rPh>
    <rPh sb="128" eb="130">
      <t>ヒリツ</t>
    </rPh>
    <rPh sb="132" eb="134">
      <t>カイゼン</t>
    </rPh>
    <rPh sb="135" eb="138">
      <t>ジュンリエキ</t>
    </rPh>
    <rPh sb="139" eb="141">
      <t>ハッセイ</t>
    </rPh>
    <rPh sb="142" eb="144">
      <t>ヨウケン</t>
    </rPh>
    <rPh sb="149" eb="151">
      <t>イギョウ</t>
    </rPh>
    <rPh sb="151" eb="153">
      <t>シュウシ</t>
    </rPh>
    <rPh sb="154" eb="156">
      <t>ケイジョウ</t>
    </rPh>
    <rPh sb="156" eb="158">
      <t>シュウシ</t>
    </rPh>
    <rPh sb="159" eb="161">
      <t>カイゼン</t>
    </rPh>
    <rPh sb="162" eb="163">
      <t>ツト</t>
    </rPh>
    <rPh sb="167" eb="169">
      <t>ビョウショウ</t>
    </rPh>
    <rPh sb="169" eb="172">
      <t>リヨウリツ</t>
    </rPh>
    <rPh sb="174" eb="176">
      <t>イシ</t>
    </rPh>
    <rPh sb="176" eb="178">
      <t>カクホ</t>
    </rPh>
    <rPh sb="179" eb="180">
      <t>スス</t>
    </rPh>
    <rPh sb="188" eb="190">
      <t>カンジャ</t>
    </rPh>
    <rPh sb="190" eb="191">
      <t>ゾウ</t>
    </rPh>
    <rPh sb="194" eb="197">
      <t>ヘイキンチ</t>
    </rPh>
    <rPh sb="198" eb="200">
      <t>ウワマワ</t>
    </rPh>
    <rPh sb="219" eb="222">
      <t>ヘイキンチ</t>
    </rPh>
    <rPh sb="223" eb="225">
      <t>ルイジ</t>
    </rPh>
    <rPh sb="225" eb="227">
      <t>ビョウイン</t>
    </rPh>
    <rPh sb="229" eb="231">
      <t>ウワマワ</t>
    </rPh>
    <rPh sb="234" eb="235">
      <t>タイ</t>
    </rPh>
    <rPh sb="235" eb="236">
      <t>マエ</t>
    </rPh>
    <rPh sb="236" eb="238">
      <t>ネンド</t>
    </rPh>
    <rPh sb="238" eb="240">
      <t>ヒカク</t>
    </rPh>
    <rPh sb="241" eb="243">
      <t>ジャッカン</t>
    </rPh>
    <rPh sb="244" eb="246">
      <t>テイカ</t>
    </rPh>
    <rPh sb="267" eb="270">
      <t>カンジャスウ</t>
    </rPh>
    <rPh sb="271" eb="273">
      <t>ゾウカ</t>
    </rPh>
    <rPh sb="276" eb="278">
      <t>ジャッカン</t>
    </rPh>
    <rPh sb="279" eb="281">
      <t>テイカ</t>
    </rPh>
    <rPh sb="287" eb="289">
      <t>ショクイン</t>
    </rPh>
    <rPh sb="289" eb="291">
      <t>キュウヨ</t>
    </rPh>
    <rPh sb="291" eb="292">
      <t>ヒ</t>
    </rPh>
    <rPh sb="292" eb="293">
      <t>タイ</t>
    </rPh>
    <rPh sb="293" eb="295">
      <t>イギョウ</t>
    </rPh>
    <rPh sb="295" eb="297">
      <t>シュウエキ</t>
    </rPh>
    <rPh sb="297" eb="299">
      <t>ヒリツ</t>
    </rPh>
    <rPh sb="301" eb="303">
      <t>キュウヨ</t>
    </rPh>
    <rPh sb="303" eb="304">
      <t>ヒ</t>
    </rPh>
    <rPh sb="305" eb="307">
      <t>ビョウショウ</t>
    </rPh>
    <rPh sb="307" eb="310">
      <t>リヨウリツ</t>
    </rPh>
    <rPh sb="311" eb="313">
      <t>コウジョウ</t>
    </rPh>
    <rPh sb="314" eb="315">
      <t>トモナ</t>
    </rPh>
    <rPh sb="316" eb="318">
      <t>テア</t>
    </rPh>
    <rPh sb="318" eb="319">
      <t>トウ</t>
    </rPh>
    <rPh sb="320" eb="322">
      <t>ゾウカ</t>
    </rPh>
    <rPh sb="322" eb="323">
      <t>ナド</t>
    </rPh>
    <rPh sb="326" eb="328">
      <t>アッカ</t>
    </rPh>
    <rPh sb="334" eb="337">
      <t>ザイリョウヒ</t>
    </rPh>
    <rPh sb="337" eb="338">
      <t>タイ</t>
    </rPh>
    <rPh sb="338" eb="340">
      <t>イギョウ</t>
    </rPh>
    <rPh sb="340" eb="342">
      <t>シュウエキ</t>
    </rPh>
    <rPh sb="342" eb="344">
      <t>ヒリツ</t>
    </rPh>
    <rPh sb="346" eb="348">
      <t>ヘイセイ</t>
    </rPh>
    <rPh sb="350" eb="352">
      <t>ネンド</t>
    </rPh>
    <rPh sb="352" eb="354">
      <t>イコウ</t>
    </rPh>
    <rPh sb="355" eb="358">
      <t>ヘイキンチ</t>
    </rPh>
    <rPh sb="359" eb="361">
      <t>シタマワ</t>
    </rPh>
    <rPh sb="367" eb="368">
      <t>ヒ</t>
    </rPh>
    <rPh sb="369" eb="370">
      <t>ツヅ</t>
    </rPh>
    <rPh sb="372" eb="373">
      <t>ダイ</t>
    </rPh>
    <rPh sb="374" eb="375">
      <t>ジ</t>
    </rPh>
    <rPh sb="375" eb="377">
      <t>ビョウイン</t>
    </rPh>
    <rPh sb="377" eb="379">
      <t>カイカク</t>
    </rPh>
    <rPh sb="383" eb="385">
      <t>スイシン</t>
    </rPh>
    <rPh sb="388" eb="390">
      <t>ブンセキ</t>
    </rPh>
    <rPh sb="390" eb="392">
      <t>シヒョウ</t>
    </rPh>
    <rPh sb="393" eb="395">
      <t>カイゼン</t>
    </rPh>
    <rPh sb="396" eb="397">
      <t>ツト</t>
    </rPh>
    <phoneticPr fontId="5"/>
  </si>
  <si>
    <t xml:space="preserve">「有形固定資産減価償却率」と「器械備品減価償却率」は改善が必要な状況であり平均値を大きく上回っている。開院後、20年が経過し施設のほか医療機器の老朽化が進んでいる。今後、施設等の「更新計画書」を作成し計画的に更新・修繕に取り組む予定である。
「１床当たり有形固定資産」は平均値を上回っている。主に病院施設（建物）にかかる帳簿原価が高額であることが要因である。
</t>
    <rPh sb="1" eb="3">
      <t>ユウケイ</t>
    </rPh>
    <rPh sb="3" eb="5">
      <t>コテイ</t>
    </rPh>
    <rPh sb="5" eb="7">
      <t>シサン</t>
    </rPh>
    <rPh sb="7" eb="9">
      <t>ゲンカ</t>
    </rPh>
    <rPh sb="9" eb="11">
      <t>ショウキャク</t>
    </rPh>
    <rPh sb="11" eb="12">
      <t>リツ</t>
    </rPh>
    <rPh sb="17" eb="19">
      <t>ビヒン</t>
    </rPh>
    <rPh sb="19" eb="21">
      <t>ゲンカ</t>
    </rPh>
    <rPh sb="21" eb="23">
      <t>ショウキャク</t>
    </rPh>
    <rPh sb="23" eb="24">
      <t>リツ</t>
    </rPh>
    <rPh sb="26" eb="28">
      <t>カイゼン</t>
    </rPh>
    <rPh sb="29" eb="31">
      <t>ヒツヨウ</t>
    </rPh>
    <rPh sb="32" eb="34">
      <t>ジョウキョウ</t>
    </rPh>
    <rPh sb="37" eb="40">
      <t>ヘイキンチ</t>
    </rPh>
    <rPh sb="41" eb="42">
      <t>オオ</t>
    </rPh>
    <rPh sb="44" eb="46">
      <t>ウワマワ</t>
    </rPh>
    <rPh sb="51" eb="53">
      <t>カイイン</t>
    </rPh>
    <rPh sb="53" eb="54">
      <t>ゴ</t>
    </rPh>
    <rPh sb="57" eb="58">
      <t>ネン</t>
    </rPh>
    <rPh sb="59" eb="61">
      <t>ケイカ</t>
    </rPh>
    <rPh sb="62" eb="64">
      <t>シセツ</t>
    </rPh>
    <rPh sb="67" eb="69">
      <t>イリョウ</t>
    </rPh>
    <rPh sb="69" eb="71">
      <t>キキ</t>
    </rPh>
    <rPh sb="72" eb="75">
      <t>ロウキュウカ</t>
    </rPh>
    <rPh sb="76" eb="77">
      <t>スス</t>
    </rPh>
    <rPh sb="82" eb="84">
      <t>コンゴ</t>
    </rPh>
    <rPh sb="85" eb="87">
      <t>シセツ</t>
    </rPh>
    <rPh sb="87" eb="88">
      <t>トウ</t>
    </rPh>
    <rPh sb="90" eb="92">
      <t>コウシン</t>
    </rPh>
    <rPh sb="92" eb="95">
      <t>ケイカクショ</t>
    </rPh>
    <rPh sb="97" eb="99">
      <t>サクセイ</t>
    </rPh>
    <rPh sb="100" eb="103">
      <t>ケイカクテキ</t>
    </rPh>
    <rPh sb="104" eb="106">
      <t>コウシン</t>
    </rPh>
    <rPh sb="107" eb="109">
      <t>シュウゼン</t>
    </rPh>
    <rPh sb="110" eb="111">
      <t>ト</t>
    </rPh>
    <rPh sb="112" eb="113">
      <t>ク</t>
    </rPh>
    <rPh sb="114" eb="116">
      <t>ヨテイ</t>
    </rPh>
    <rPh sb="123" eb="124">
      <t>トコ</t>
    </rPh>
    <rPh sb="124" eb="125">
      <t>ア</t>
    </rPh>
    <rPh sb="127" eb="129">
      <t>ユウケイ</t>
    </rPh>
    <rPh sb="129" eb="131">
      <t>コテイ</t>
    </rPh>
    <rPh sb="131" eb="133">
      <t>シサン</t>
    </rPh>
    <rPh sb="135" eb="138">
      <t>ヘイキンチ</t>
    </rPh>
    <rPh sb="139" eb="141">
      <t>ウワマワ</t>
    </rPh>
    <rPh sb="146" eb="147">
      <t>オモ</t>
    </rPh>
    <rPh sb="148" eb="150">
      <t>ビョウイン</t>
    </rPh>
    <rPh sb="150" eb="152">
      <t>シセツ</t>
    </rPh>
    <rPh sb="153" eb="155">
      <t>タテモノ</t>
    </rPh>
    <rPh sb="160" eb="162">
      <t>チョウボ</t>
    </rPh>
    <rPh sb="162" eb="164">
      <t>ゲンカ</t>
    </rPh>
    <rPh sb="165" eb="167">
      <t>コウガク</t>
    </rPh>
    <rPh sb="173" eb="175">
      <t>ヨウインオヨイシカクホススシュジュツケンスウゾウカトウコウジョウケイコウショクインキュウヨヒタイイギョウシュウエキヒリツヘイキンチヒクイシシュウエキゾウカハカヒツヨウザイリョウヒタイイギョウシュウエキヒリツヘイセイネンドヘイキンチシタマワヒ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</si>
</sst>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76.7</c:v>
                </c:pt>
                <c:pt idx="1">
                  <c:v>76.8</c:v>
                </c:pt>
                <c:pt idx="2">
                  <c:v>79.099999999999994</c:v>
                </c:pt>
                <c:pt idx="3">
                  <c:v>81.2</c:v>
                </c:pt>
                <c:pt idx="4">
                  <c:v>87.2</c:v>
                </c:pt>
              </c:numCache>
            </c:numRef>
          </c:val>
          <c:extLst>
            <c:ext xmlns:c16="http://schemas.microsoft.com/office/drawing/2014/chart" uri="{C3380CC4-5D6E-409C-BE32-E72D297353CC}">
              <c16:uniqueId val="{00000000-0C14-4329-9190-72311BB7FC11}"/>
            </c:ext>
          </c:extLst>
        </c:ser>
        <c:dLbls>
          <c:showLegendKey val="0"/>
          <c:showVal val="0"/>
          <c:showCatName val="0"/>
          <c:showSerName val="0"/>
          <c:showPercent val="0"/>
          <c:showBubbleSize val="0"/>
        </c:dLbls>
        <c:gapWidth val="150"/>
        <c:axId val="85588992"/>
        <c:axId val="857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0C14-4329-9190-72311BB7FC11}"/>
            </c:ext>
          </c:extLst>
        </c:ser>
        <c:dLbls>
          <c:showLegendKey val="0"/>
          <c:showVal val="0"/>
          <c:showCatName val="0"/>
          <c:showSerName val="0"/>
          <c:showPercent val="0"/>
          <c:showBubbleSize val="0"/>
        </c:dLbls>
        <c:marker val="1"/>
        <c:smooth val="0"/>
        <c:axId val="85588992"/>
        <c:axId val="85701760"/>
      </c:lineChart>
      <c:dateAx>
        <c:axId val="85588992"/>
        <c:scaling>
          <c:orientation val="minMax"/>
        </c:scaling>
        <c:delete val="1"/>
        <c:axPos val="b"/>
        <c:numFmt formatCode="ge" sourceLinked="1"/>
        <c:majorTickMark val="none"/>
        <c:minorTickMark val="none"/>
        <c:tickLblPos val="none"/>
        <c:crossAx val="85701760"/>
        <c:crosses val="autoZero"/>
        <c:auto val="1"/>
        <c:lblOffset val="100"/>
        <c:baseTimeUnit val="years"/>
      </c:dateAx>
      <c:valAx>
        <c:axId val="857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58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240.3</c:v>
                </c:pt>
                <c:pt idx="1">
                  <c:v>225.6</c:v>
                </c:pt>
                <c:pt idx="2">
                  <c:v>197.2</c:v>
                </c:pt>
                <c:pt idx="3">
                  <c:v>200</c:v>
                </c:pt>
                <c:pt idx="4">
                  <c:v>194.5</c:v>
                </c:pt>
              </c:numCache>
            </c:numRef>
          </c:val>
          <c:extLst>
            <c:ext xmlns:c16="http://schemas.microsoft.com/office/drawing/2014/chart" uri="{C3380CC4-5D6E-409C-BE32-E72D297353CC}">
              <c16:uniqueId val="{00000000-97A4-4603-BB32-85CBD0F86AC2}"/>
            </c:ext>
          </c:extLst>
        </c:ser>
        <c:dLbls>
          <c:showLegendKey val="0"/>
          <c:showVal val="0"/>
          <c:showCatName val="0"/>
          <c:showSerName val="0"/>
          <c:showPercent val="0"/>
          <c:showBubbleSize val="0"/>
        </c:dLbls>
        <c:gapWidth val="150"/>
        <c:axId val="88004096"/>
        <c:axId val="879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97A4-4603-BB32-85CBD0F86AC2}"/>
            </c:ext>
          </c:extLst>
        </c:ser>
        <c:dLbls>
          <c:showLegendKey val="0"/>
          <c:showVal val="0"/>
          <c:showCatName val="0"/>
          <c:showSerName val="0"/>
          <c:showPercent val="0"/>
          <c:showBubbleSize val="0"/>
        </c:dLbls>
        <c:marker val="1"/>
        <c:smooth val="0"/>
        <c:axId val="88004096"/>
        <c:axId val="87966464"/>
      </c:lineChart>
      <c:dateAx>
        <c:axId val="88004096"/>
        <c:scaling>
          <c:orientation val="minMax"/>
        </c:scaling>
        <c:delete val="1"/>
        <c:axPos val="b"/>
        <c:numFmt formatCode="ge" sourceLinked="1"/>
        <c:majorTickMark val="none"/>
        <c:minorTickMark val="none"/>
        <c:tickLblPos val="none"/>
        <c:crossAx val="87966464"/>
        <c:crosses val="autoZero"/>
        <c:auto val="1"/>
        <c:lblOffset val="100"/>
        <c:baseTimeUnit val="years"/>
      </c:dateAx>
      <c:valAx>
        <c:axId val="8796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90.6</c:v>
                </c:pt>
                <c:pt idx="1">
                  <c:v>92</c:v>
                </c:pt>
                <c:pt idx="2">
                  <c:v>97.5</c:v>
                </c:pt>
                <c:pt idx="3">
                  <c:v>97.6</c:v>
                </c:pt>
                <c:pt idx="4">
                  <c:v>96.5</c:v>
                </c:pt>
              </c:numCache>
            </c:numRef>
          </c:val>
          <c:extLst>
            <c:ext xmlns:c16="http://schemas.microsoft.com/office/drawing/2014/chart" uri="{C3380CC4-5D6E-409C-BE32-E72D297353CC}">
              <c16:uniqueId val="{00000000-1D3F-4C59-B41C-91AA80579B0E}"/>
            </c:ext>
          </c:extLst>
        </c:ser>
        <c:dLbls>
          <c:showLegendKey val="0"/>
          <c:showVal val="0"/>
          <c:showCatName val="0"/>
          <c:showSerName val="0"/>
          <c:showPercent val="0"/>
          <c:showBubbleSize val="0"/>
        </c:dLbls>
        <c:gapWidth val="150"/>
        <c:axId val="94349568"/>
        <c:axId val="942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1D3F-4C59-B41C-91AA80579B0E}"/>
            </c:ext>
          </c:extLst>
        </c:ser>
        <c:dLbls>
          <c:showLegendKey val="0"/>
          <c:showVal val="0"/>
          <c:showCatName val="0"/>
          <c:showSerName val="0"/>
          <c:showPercent val="0"/>
          <c:showBubbleSize val="0"/>
        </c:dLbls>
        <c:marker val="1"/>
        <c:smooth val="0"/>
        <c:axId val="94349568"/>
        <c:axId val="94248960"/>
      </c:lineChart>
      <c:dateAx>
        <c:axId val="94349568"/>
        <c:scaling>
          <c:orientation val="minMax"/>
        </c:scaling>
        <c:delete val="1"/>
        <c:axPos val="b"/>
        <c:numFmt formatCode="ge" sourceLinked="1"/>
        <c:majorTickMark val="none"/>
        <c:minorTickMark val="none"/>
        <c:tickLblPos val="none"/>
        <c:crossAx val="94248960"/>
        <c:crosses val="autoZero"/>
        <c:auto val="1"/>
        <c:lblOffset val="100"/>
        <c:baseTimeUnit val="years"/>
      </c:dateAx>
      <c:valAx>
        <c:axId val="9424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4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97.4</c:v>
                </c:pt>
                <c:pt idx="1">
                  <c:v>94.8</c:v>
                </c:pt>
                <c:pt idx="2">
                  <c:v>104.7</c:v>
                </c:pt>
                <c:pt idx="3">
                  <c:v>98.7</c:v>
                </c:pt>
                <c:pt idx="4">
                  <c:v>98.6</c:v>
                </c:pt>
              </c:numCache>
            </c:numRef>
          </c:val>
          <c:extLst>
            <c:ext xmlns:c16="http://schemas.microsoft.com/office/drawing/2014/chart" uri="{C3380CC4-5D6E-409C-BE32-E72D297353CC}">
              <c16:uniqueId val="{00000000-62AD-46CC-84F7-B603C2F34436}"/>
            </c:ext>
          </c:extLst>
        </c:ser>
        <c:dLbls>
          <c:showLegendKey val="0"/>
          <c:showVal val="0"/>
          <c:showCatName val="0"/>
          <c:showSerName val="0"/>
          <c:showPercent val="0"/>
          <c:showBubbleSize val="0"/>
        </c:dLbls>
        <c:gapWidth val="150"/>
        <c:axId val="85729664"/>
        <c:axId val="857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62AD-46CC-84F7-B603C2F34436}"/>
            </c:ext>
          </c:extLst>
        </c:ser>
        <c:dLbls>
          <c:showLegendKey val="0"/>
          <c:showVal val="0"/>
          <c:showCatName val="0"/>
          <c:showSerName val="0"/>
          <c:showPercent val="0"/>
          <c:showBubbleSize val="0"/>
        </c:dLbls>
        <c:marker val="1"/>
        <c:smooth val="0"/>
        <c:axId val="85729664"/>
        <c:axId val="85731584"/>
      </c:lineChart>
      <c:dateAx>
        <c:axId val="85729664"/>
        <c:scaling>
          <c:orientation val="minMax"/>
        </c:scaling>
        <c:delete val="1"/>
        <c:axPos val="b"/>
        <c:numFmt formatCode="ge" sourceLinked="1"/>
        <c:majorTickMark val="none"/>
        <c:minorTickMark val="none"/>
        <c:tickLblPos val="none"/>
        <c:crossAx val="85731584"/>
        <c:crosses val="autoZero"/>
        <c:auto val="1"/>
        <c:lblOffset val="100"/>
        <c:baseTimeUnit val="years"/>
      </c:dateAx>
      <c:valAx>
        <c:axId val="8573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572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65.8</c:v>
                </c:pt>
                <c:pt idx="1">
                  <c:v>67</c:v>
                </c:pt>
                <c:pt idx="2">
                  <c:v>68.7</c:v>
                </c:pt>
                <c:pt idx="3">
                  <c:v>70.099999999999994</c:v>
                </c:pt>
                <c:pt idx="4">
                  <c:v>71.8</c:v>
                </c:pt>
              </c:numCache>
            </c:numRef>
          </c:val>
          <c:extLst>
            <c:ext xmlns:c16="http://schemas.microsoft.com/office/drawing/2014/chart" uri="{C3380CC4-5D6E-409C-BE32-E72D297353CC}">
              <c16:uniqueId val="{00000000-F1D3-4694-9E10-F3CE1C09445C}"/>
            </c:ext>
          </c:extLst>
        </c:ser>
        <c:dLbls>
          <c:showLegendKey val="0"/>
          <c:showVal val="0"/>
          <c:showCatName val="0"/>
          <c:showSerName val="0"/>
          <c:showPercent val="0"/>
          <c:showBubbleSize val="0"/>
        </c:dLbls>
        <c:gapWidth val="150"/>
        <c:axId val="94251648"/>
        <c:axId val="94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F1D3-4694-9E10-F3CE1C09445C}"/>
            </c:ext>
          </c:extLst>
        </c:ser>
        <c:dLbls>
          <c:showLegendKey val="0"/>
          <c:showVal val="0"/>
          <c:showCatName val="0"/>
          <c:showSerName val="0"/>
          <c:showPercent val="0"/>
          <c:showBubbleSize val="0"/>
        </c:dLbls>
        <c:marker val="1"/>
        <c:smooth val="0"/>
        <c:axId val="94251648"/>
        <c:axId val="94266496"/>
      </c:lineChart>
      <c:dateAx>
        <c:axId val="94251648"/>
        <c:scaling>
          <c:orientation val="minMax"/>
        </c:scaling>
        <c:delete val="1"/>
        <c:axPos val="b"/>
        <c:numFmt formatCode="ge" sourceLinked="1"/>
        <c:majorTickMark val="none"/>
        <c:minorTickMark val="none"/>
        <c:tickLblPos val="none"/>
        <c:crossAx val="94266496"/>
        <c:crosses val="autoZero"/>
        <c:auto val="1"/>
        <c:lblOffset val="100"/>
        <c:baseTimeUnit val="years"/>
      </c:dateAx>
      <c:valAx>
        <c:axId val="9426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5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73.599999999999994</c:v>
                </c:pt>
                <c:pt idx="1">
                  <c:v>75.099999999999994</c:v>
                </c:pt>
                <c:pt idx="2">
                  <c:v>78.8</c:v>
                </c:pt>
                <c:pt idx="3">
                  <c:v>81</c:v>
                </c:pt>
                <c:pt idx="4">
                  <c:v>85.1</c:v>
                </c:pt>
              </c:numCache>
            </c:numRef>
          </c:val>
          <c:extLst>
            <c:ext xmlns:c16="http://schemas.microsoft.com/office/drawing/2014/chart" uri="{C3380CC4-5D6E-409C-BE32-E72D297353CC}">
              <c16:uniqueId val="{00000000-9E63-4E22-95C3-BD4BC48E1C61}"/>
            </c:ext>
          </c:extLst>
        </c:ser>
        <c:dLbls>
          <c:showLegendKey val="0"/>
          <c:showVal val="0"/>
          <c:showCatName val="0"/>
          <c:showSerName val="0"/>
          <c:showPercent val="0"/>
          <c:showBubbleSize val="0"/>
        </c:dLbls>
        <c:gapWidth val="150"/>
        <c:axId val="97905280"/>
        <c:axId val="979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9E63-4E22-95C3-BD4BC48E1C61}"/>
            </c:ext>
          </c:extLst>
        </c:ser>
        <c:dLbls>
          <c:showLegendKey val="0"/>
          <c:showVal val="0"/>
          <c:showCatName val="0"/>
          <c:showSerName val="0"/>
          <c:showPercent val="0"/>
          <c:showBubbleSize val="0"/>
        </c:dLbls>
        <c:marker val="1"/>
        <c:smooth val="0"/>
        <c:axId val="97905280"/>
        <c:axId val="97904512"/>
      </c:lineChart>
      <c:dateAx>
        <c:axId val="97905280"/>
        <c:scaling>
          <c:orientation val="minMax"/>
        </c:scaling>
        <c:delete val="1"/>
        <c:axPos val="b"/>
        <c:numFmt formatCode="ge" sourceLinked="1"/>
        <c:majorTickMark val="none"/>
        <c:minorTickMark val="none"/>
        <c:tickLblPos val="none"/>
        <c:crossAx val="97904512"/>
        <c:crosses val="autoZero"/>
        <c:auto val="1"/>
        <c:lblOffset val="100"/>
        <c:baseTimeUnit val="years"/>
      </c:dateAx>
      <c:valAx>
        <c:axId val="9790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0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77424765</c:v>
                </c:pt>
                <c:pt idx="1">
                  <c:v>77444300</c:v>
                </c:pt>
                <c:pt idx="2">
                  <c:v>77489515</c:v>
                </c:pt>
                <c:pt idx="3">
                  <c:v>77569460</c:v>
                </c:pt>
                <c:pt idx="4">
                  <c:v>77624215</c:v>
                </c:pt>
              </c:numCache>
            </c:numRef>
          </c:val>
          <c:extLst>
            <c:ext xmlns:c16="http://schemas.microsoft.com/office/drawing/2014/chart" uri="{C3380CC4-5D6E-409C-BE32-E72D297353CC}">
              <c16:uniqueId val="{00000000-2D38-4FB3-9B86-0EA68CD85169}"/>
            </c:ext>
          </c:extLst>
        </c:ser>
        <c:dLbls>
          <c:showLegendKey val="0"/>
          <c:showVal val="0"/>
          <c:showCatName val="0"/>
          <c:showSerName val="0"/>
          <c:showPercent val="0"/>
          <c:showBubbleSize val="0"/>
        </c:dLbls>
        <c:gapWidth val="150"/>
        <c:axId val="94356224"/>
        <c:axId val="943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2D38-4FB3-9B86-0EA68CD85169}"/>
            </c:ext>
          </c:extLst>
        </c:ser>
        <c:dLbls>
          <c:showLegendKey val="0"/>
          <c:showVal val="0"/>
          <c:showCatName val="0"/>
          <c:showSerName val="0"/>
          <c:showPercent val="0"/>
          <c:showBubbleSize val="0"/>
        </c:dLbls>
        <c:marker val="1"/>
        <c:smooth val="0"/>
        <c:axId val="94356224"/>
        <c:axId val="94358144"/>
      </c:lineChart>
      <c:dateAx>
        <c:axId val="94356224"/>
        <c:scaling>
          <c:orientation val="minMax"/>
        </c:scaling>
        <c:delete val="1"/>
        <c:axPos val="b"/>
        <c:numFmt formatCode="ge" sourceLinked="1"/>
        <c:majorTickMark val="none"/>
        <c:minorTickMark val="none"/>
        <c:tickLblPos val="none"/>
        <c:crossAx val="94358144"/>
        <c:crosses val="autoZero"/>
        <c:auto val="1"/>
        <c:lblOffset val="100"/>
        <c:baseTimeUnit val="years"/>
      </c:dateAx>
      <c:valAx>
        <c:axId val="9435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35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23.3</c:v>
                </c:pt>
                <c:pt idx="1">
                  <c:v>21.1</c:v>
                </c:pt>
                <c:pt idx="2">
                  <c:v>23.1</c:v>
                </c:pt>
                <c:pt idx="3">
                  <c:v>20.100000000000001</c:v>
                </c:pt>
                <c:pt idx="4">
                  <c:v>19.399999999999999</c:v>
                </c:pt>
              </c:numCache>
            </c:numRef>
          </c:val>
          <c:extLst>
            <c:ext xmlns:c16="http://schemas.microsoft.com/office/drawing/2014/chart" uri="{C3380CC4-5D6E-409C-BE32-E72D297353CC}">
              <c16:uniqueId val="{00000000-13F0-47C4-849A-5FAFACDDD0FB}"/>
            </c:ext>
          </c:extLst>
        </c:ser>
        <c:dLbls>
          <c:showLegendKey val="0"/>
          <c:showVal val="0"/>
          <c:showCatName val="0"/>
          <c:showSerName val="0"/>
          <c:showPercent val="0"/>
          <c:showBubbleSize val="0"/>
        </c:dLbls>
        <c:gapWidth val="150"/>
        <c:axId val="97987968"/>
        <c:axId val="980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13F0-47C4-849A-5FAFACDDD0FB}"/>
            </c:ext>
          </c:extLst>
        </c:ser>
        <c:dLbls>
          <c:showLegendKey val="0"/>
          <c:showVal val="0"/>
          <c:showCatName val="0"/>
          <c:showSerName val="0"/>
          <c:showPercent val="0"/>
          <c:showBubbleSize val="0"/>
        </c:dLbls>
        <c:marker val="1"/>
        <c:smooth val="0"/>
        <c:axId val="97987968"/>
        <c:axId val="98006528"/>
      </c:lineChart>
      <c:dateAx>
        <c:axId val="97987968"/>
        <c:scaling>
          <c:orientation val="minMax"/>
        </c:scaling>
        <c:delete val="1"/>
        <c:axPos val="b"/>
        <c:numFmt formatCode="ge" sourceLinked="1"/>
        <c:majorTickMark val="none"/>
        <c:minorTickMark val="none"/>
        <c:tickLblPos val="none"/>
        <c:crossAx val="98006528"/>
        <c:crosses val="autoZero"/>
        <c:auto val="1"/>
        <c:lblOffset val="100"/>
        <c:baseTimeUnit val="years"/>
      </c:dateAx>
      <c:valAx>
        <c:axId val="980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58.4</c:v>
                </c:pt>
                <c:pt idx="1">
                  <c:v>60.3</c:v>
                </c:pt>
                <c:pt idx="2">
                  <c:v>55.9</c:v>
                </c:pt>
                <c:pt idx="3">
                  <c:v>58.8</c:v>
                </c:pt>
                <c:pt idx="4">
                  <c:v>61</c:v>
                </c:pt>
              </c:numCache>
            </c:numRef>
          </c:val>
          <c:extLst>
            <c:ext xmlns:c16="http://schemas.microsoft.com/office/drawing/2014/chart" uri="{C3380CC4-5D6E-409C-BE32-E72D297353CC}">
              <c16:uniqueId val="{00000000-1E5B-4D07-81A7-4008B2C7314B}"/>
            </c:ext>
          </c:extLst>
        </c:ser>
        <c:dLbls>
          <c:showLegendKey val="0"/>
          <c:showVal val="0"/>
          <c:showCatName val="0"/>
          <c:showSerName val="0"/>
          <c:showPercent val="0"/>
          <c:showBubbleSize val="0"/>
        </c:dLbls>
        <c:gapWidth val="150"/>
        <c:axId val="98097792"/>
        <c:axId val="980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1E5B-4D07-81A7-4008B2C7314B}"/>
            </c:ext>
          </c:extLst>
        </c:ser>
        <c:dLbls>
          <c:showLegendKey val="0"/>
          <c:showVal val="0"/>
          <c:showCatName val="0"/>
          <c:showSerName val="0"/>
          <c:showPercent val="0"/>
          <c:showBubbleSize val="0"/>
        </c:dLbls>
        <c:marker val="1"/>
        <c:smooth val="0"/>
        <c:axId val="98097792"/>
        <c:axId val="98097024"/>
      </c:lineChart>
      <c:dateAx>
        <c:axId val="98097792"/>
        <c:scaling>
          <c:orientation val="minMax"/>
        </c:scaling>
        <c:delete val="1"/>
        <c:axPos val="b"/>
        <c:numFmt formatCode="ge" sourceLinked="1"/>
        <c:majorTickMark val="none"/>
        <c:minorTickMark val="none"/>
        <c:tickLblPos val="none"/>
        <c:crossAx val="98097024"/>
        <c:crosses val="autoZero"/>
        <c:auto val="1"/>
        <c:lblOffset val="100"/>
        <c:baseTimeUnit val="years"/>
      </c:dateAx>
      <c:valAx>
        <c:axId val="980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11956</c:v>
                </c:pt>
                <c:pt idx="1">
                  <c:v>11889</c:v>
                </c:pt>
                <c:pt idx="2">
                  <c:v>11925</c:v>
                </c:pt>
                <c:pt idx="3">
                  <c:v>12143</c:v>
                </c:pt>
                <c:pt idx="4">
                  <c:v>11978</c:v>
                </c:pt>
              </c:numCache>
            </c:numRef>
          </c:val>
          <c:extLst>
            <c:ext xmlns:c16="http://schemas.microsoft.com/office/drawing/2014/chart" uri="{C3380CC4-5D6E-409C-BE32-E72D297353CC}">
              <c16:uniqueId val="{00000000-6F99-45D0-95E0-CED804BD8526}"/>
            </c:ext>
          </c:extLst>
        </c:ser>
        <c:dLbls>
          <c:showLegendKey val="0"/>
          <c:showVal val="0"/>
          <c:showCatName val="0"/>
          <c:showSerName val="0"/>
          <c:showPercent val="0"/>
          <c:showBubbleSize val="0"/>
        </c:dLbls>
        <c:gapWidth val="150"/>
        <c:axId val="97923840"/>
        <c:axId val="979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6F99-45D0-95E0-CED804BD8526}"/>
            </c:ext>
          </c:extLst>
        </c:ser>
        <c:dLbls>
          <c:showLegendKey val="0"/>
          <c:showVal val="0"/>
          <c:showCatName val="0"/>
          <c:showSerName val="0"/>
          <c:showPercent val="0"/>
          <c:showBubbleSize val="0"/>
        </c:dLbls>
        <c:marker val="1"/>
        <c:smooth val="0"/>
        <c:axId val="97923840"/>
        <c:axId val="97925760"/>
      </c:lineChart>
      <c:dateAx>
        <c:axId val="97923840"/>
        <c:scaling>
          <c:orientation val="minMax"/>
        </c:scaling>
        <c:delete val="1"/>
        <c:axPos val="b"/>
        <c:numFmt formatCode="ge" sourceLinked="1"/>
        <c:majorTickMark val="none"/>
        <c:minorTickMark val="none"/>
        <c:tickLblPos val="none"/>
        <c:crossAx val="97925760"/>
        <c:crosses val="autoZero"/>
        <c:auto val="1"/>
        <c:lblOffset val="100"/>
        <c:baseTimeUnit val="years"/>
      </c:dateAx>
      <c:valAx>
        <c:axId val="9792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47608</c:v>
                </c:pt>
                <c:pt idx="1">
                  <c:v>49603</c:v>
                </c:pt>
                <c:pt idx="2">
                  <c:v>53604</c:v>
                </c:pt>
                <c:pt idx="3">
                  <c:v>51432</c:v>
                </c:pt>
                <c:pt idx="4">
                  <c:v>49698</c:v>
                </c:pt>
              </c:numCache>
            </c:numRef>
          </c:val>
          <c:extLst>
            <c:ext xmlns:c16="http://schemas.microsoft.com/office/drawing/2014/chart" uri="{C3380CC4-5D6E-409C-BE32-E72D297353CC}">
              <c16:uniqueId val="{00000000-C5ED-40B1-B823-A3C983BAC0DE}"/>
            </c:ext>
          </c:extLst>
        </c:ser>
        <c:dLbls>
          <c:showLegendKey val="0"/>
          <c:showVal val="0"/>
          <c:showCatName val="0"/>
          <c:showSerName val="0"/>
          <c:showPercent val="0"/>
          <c:showBubbleSize val="0"/>
        </c:dLbls>
        <c:gapWidth val="150"/>
        <c:axId val="97955840"/>
        <c:axId val="979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C5ED-40B1-B823-A3C983BAC0DE}"/>
            </c:ext>
          </c:extLst>
        </c:ser>
        <c:dLbls>
          <c:showLegendKey val="0"/>
          <c:showVal val="0"/>
          <c:showCatName val="0"/>
          <c:showSerName val="0"/>
          <c:showPercent val="0"/>
          <c:showBubbleSize val="0"/>
        </c:dLbls>
        <c:marker val="1"/>
        <c:smooth val="0"/>
        <c:axId val="97955840"/>
        <c:axId val="97957760"/>
      </c:lineChart>
      <c:dateAx>
        <c:axId val="97955840"/>
        <c:scaling>
          <c:orientation val="minMax"/>
        </c:scaling>
        <c:delete val="1"/>
        <c:axPos val="b"/>
        <c:numFmt formatCode="ge" sourceLinked="1"/>
        <c:majorTickMark val="none"/>
        <c:minorTickMark val="none"/>
        <c:tickLblPos val="none"/>
        <c:crossAx val="97957760"/>
        <c:crosses val="autoZero"/>
        <c:auto val="1"/>
        <c:lblOffset val="100"/>
        <c:baseTimeUnit val="years"/>
      </c:dateAx>
      <c:valAx>
        <c:axId val="9795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三重県名張市　名張市立病院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透 I 未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79278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18102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200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152</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97.4</v>
      </c>
      <c r="Q33" s="100"/>
      <c r="R33" s="100"/>
      <c r="S33" s="100"/>
      <c r="T33" s="100"/>
      <c r="U33" s="100"/>
      <c r="V33" s="100"/>
      <c r="W33" s="100"/>
      <c r="X33" s="100"/>
      <c r="Y33" s="100"/>
      <c r="Z33" s="100"/>
      <c r="AA33" s="100"/>
      <c r="AB33" s="100"/>
      <c r="AC33" s="100"/>
      <c r="AD33" s="101"/>
      <c r="AE33" s="99">
        <f>データ!AI7</f>
        <v>94.8</v>
      </c>
      <c r="AF33" s="100"/>
      <c r="AG33" s="100"/>
      <c r="AH33" s="100"/>
      <c r="AI33" s="100"/>
      <c r="AJ33" s="100"/>
      <c r="AK33" s="100"/>
      <c r="AL33" s="100"/>
      <c r="AM33" s="100"/>
      <c r="AN33" s="100"/>
      <c r="AO33" s="100"/>
      <c r="AP33" s="100"/>
      <c r="AQ33" s="100"/>
      <c r="AR33" s="100"/>
      <c r="AS33" s="101"/>
      <c r="AT33" s="99">
        <f>データ!AJ7</f>
        <v>104.7</v>
      </c>
      <c r="AU33" s="100"/>
      <c r="AV33" s="100"/>
      <c r="AW33" s="100"/>
      <c r="AX33" s="100"/>
      <c r="AY33" s="100"/>
      <c r="AZ33" s="100"/>
      <c r="BA33" s="100"/>
      <c r="BB33" s="100"/>
      <c r="BC33" s="100"/>
      <c r="BD33" s="100"/>
      <c r="BE33" s="100"/>
      <c r="BF33" s="100"/>
      <c r="BG33" s="100"/>
      <c r="BH33" s="101"/>
      <c r="BI33" s="99">
        <f>データ!AK7</f>
        <v>98.7</v>
      </c>
      <c r="BJ33" s="100"/>
      <c r="BK33" s="100"/>
      <c r="BL33" s="100"/>
      <c r="BM33" s="100"/>
      <c r="BN33" s="100"/>
      <c r="BO33" s="100"/>
      <c r="BP33" s="100"/>
      <c r="BQ33" s="100"/>
      <c r="BR33" s="100"/>
      <c r="BS33" s="100"/>
      <c r="BT33" s="100"/>
      <c r="BU33" s="100"/>
      <c r="BV33" s="100"/>
      <c r="BW33" s="101"/>
      <c r="BX33" s="99">
        <f>データ!AL7</f>
        <v>98.6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90.6</v>
      </c>
      <c r="DE33" s="100"/>
      <c r="DF33" s="100"/>
      <c r="DG33" s="100"/>
      <c r="DH33" s="100"/>
      <c r="DI33" s="100"/>
      <c r="DJ33" s="100"/>
      <c r="DK33" s="100"/>
      <c r="DL33" s="100"/>
      <c r="DM33" s="100"/>
      <c r="DN33" s="100"/>
      <c r="DO33" s="100"/>
      <c r="DP33" s="100"/>
      <c r="DQ33" s="100"/>
      <c r="DR33" s="101"/>
      <c r="DS33" s="99">
        <f>データ!AT7</f>
        <v>92</v>
      </c>
      <c r="DT33" s="100"/>
      <c r="DU33" s="100"/>
      <c r="DV33" s="100"/>
      <c r="DW33" s="100"/>
      <c r="DX33" s="100"/>
      <c r="DY33" s="100"/>
      <c r="DZ33" s="100"/>
      <c r="EA33" s="100"/>
      <c r="EB33" s="100"/>
      <c r="EC33" s="100"/>
      <c r="ED33" s="100"/>
      <c r="EE33" s="100"/>
      <c r="EF33" s="100"/>
      <c r="EG33" s="101"/>
      <c r="EH33" s="99">
        <f>データ!AU7</f>
        <v>97.5</v>
      </c>
      <c r="EI33" s="100"/>
      <c r="EJ33" s="100"/>
      <c r="EK33" s="100"/>
      <c r="EL33" s="100"/>
      <c r="EM33" s="100"/>
      <c r="EN33" s="100"/>
      <c r="EO33" s="100"/>
      <c r="EP33" s="100"/>
      <c r="EQ33" s="100"/>
      <c r="ER33" s="100"/>
      <c r="ES33" s="100"/>
      <c r="ET33" s="100"/>
      <c r="EU33" s="100"/>
      <c r="EV33" s="101"/>
      <c r="EW33" s="99">
        <f>データ!AV7</f>
        <v>97.6</v>
      </c>
      <c r="EX33" s="100"/>
      <c r="EY33" s="100"/>
      <c r="EZ33" s="100"/>
      <c r="FA33" s="100"/>
      <c r="FB33" s="100"/>
      <c r="FC33" s="100"/>
      <c r="FD33" s="100"/>
      <c r="FE33" s="100"/>
      <c r="FF33" s="100"/>
      <c r="FG33" s="100"/>
      <c r="FH33" s="100"/>
      <c r="FI33" s="100"/>
      <c r="FJ33" s="100"/>
      <c r="FK33" s="101"/>
      <c r="FL33" s="99">
        <f>データ!AW7</f>
        <v>96.5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240.3</v>
      </c>
      <c r="GS33" s="100"/>
      <c r="GT33" s="100"/>
      <c r="GU33" s="100"/>
      <c r="GV33" s="100"/>
      <c r="GW33" s="100"/>
      <c r="GX33" s="100"/>
      <c r="GY33" s="100"/>
      <c r="GZ33" s="100"/>
      <c r="HA33" s="100"/>
      <c r="HB33" s="100"/>
      <c r="HC33" s="100"/>
      <c r="HD33" s="100"/>
      <c r="HE33" s="100"/>
      <c r="HF33" s="101"/>
      <c r="HG33" s="99">
        <f>データ!BE7</f>
        <v>225.6</v>
      </c>
      <c r="HH33" s="100"/>
      <c r="HI33" s="100"/>
      <c r="HJ33" s="100"/>
      <c r="HK33" s="100"/>
      <c r="HL33" s="100"/>
      <c r="HM33" s="100"/>
      <c r="HN33" s="100"/>
      <c r="HO33" s="100"/>
      <c r="HP33" s="100"/>
      <c r="HQ33" s="100"/>
      <c r="HR33" s="100"/>
      <c r="HS33" s="100"/>
      <c r="HT33" s="100"/>
      <c r="HU33" s="101"/>
      <c r="HV33" s="99">
        <f>データ!BF7</f>
        <v>197.2</v>
      </c>
      <c r="HW33" s="100"/>
      <c r="HX33" s="100"/>
      <c r="HY33" s="100"/>
      <c r="HZ33" s="100"/>
      <c r="IA33" s="100"/>
      <c r="IB33" s="100"/>
      <c r="IC33" s="100"/>
      <c r="ID33" s="100"/>
      <c r="IE33" s="100"/>
      <c r="IF33" s="100"/>
      <c r="IG33" s="100"/>
      <c r="IH33" s="100"/>
      <c r="II33" s="100"/>
      <c r="IJ33" s="101"/>
      <c r="IK33" s="99">
        <f>データ!BG7</f>
        <v>200</v>
      </c>
      <c r="IL33" s="100"/>
      <c r="IM33" s="100"/>
      <c r="IN33" s="100"/>
      <c r="IO33" s="100"/>
      <c r="IP33" s="100"/>
      <c r="IQ33" s="100"/>
      <c r="IR33" s="100"/>
      <c r="IS33" s="100"/>
      <c r="IT33" s="100"/>
      <c r="IU33" s="100"/>
      <c r="IV33" s="100"/>
      <c r="IW33" s="100"/>
      <c r="IX33" s="100"/>
      <c r="IY33" s="101"/>
      <c r="IZ33" s="99">
        <f>データ!BH7</f>
        <v>194.5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76.7</v>
      </c>
      <c r="KG33" s="100"/>
      <c r="KH33" s="100"/>
      <c r="KI33" s="100"/>
      <c r="KJ33" s="100"/>
      <c r="KK33" s="100"/>
      <c r="KL33" s="100"/>
      <c r="KM33" s="100"/>
      <c r="KN33" s="100"/>
      <c r="KO33" s="100"/>
      <c r="KP33" s="100"/>
      <c r="KQ33" s="100"/>
      <c r="KR33" s="100"/>
      <c r="KS33" s="100"/>
      <c r="KT33" s="101"/>
      <c r="KU33" s="99">
        <f>データ!BP7</f>
        <v>76.8</v>
      </c>
      <c r="KV33" s="100"/>
      <c r="KW33" s="100"/>
      <c r="KX33" s="100"/>
      <c r="KY33" s="100"/>
      <c r="KZ33" s="100"/>
      <c r="LA33" s="100"/>
      <c r="LB33" s="100"/>
      <c r="LC33" s="100"/>
      <c r="LD33" s="100"/>
      <c r="LE33" s="100"/>
      <c r="LF33" s="100"/>
      <c r="LG33" s="100"/>
      <c r="LH33" s="100"/>
      <c r="LI33" s="101"/>
      <c r="LJ33" s="99">
        <f>データ!BQ7</f>
        <v>79.099999999999994</v>
      </c>
      <c r="LK33" s="100"/>
      <c r="LL33" s="100"/>
      <c r="LM33" s="100"/>
      <c r="LN33" s="100"/>
      <c r="LO33" s="100"/>
      <c r="LP33" s="100"/>
      <c r="LQ33" s="100"/>
      <c r="LR33" s="100"/>
      <c r="LS33" s="100"/>
      <c r="LT33" s="100"/>
      <c r="LU33" s="100"/>
      <c r="LV33" s="100"/>
      <c r="LW33" s="100"/>
      <c r="LX33" s="101"/>
      <c r="LY33" s="99">
        <f>データ!BR7</f>
        <v>81.2</v>
      </c>
      <c r="LZ33" s="100"/>
      <c r="MA33" s="100"/>
      <c r="MB33" s="100"/>
      <c r="MC33" s="100"/>
      <c r="MD33" s="100"/>
      <c r="ME33" s="100"/>
      <c r="MF33" s="100"/>
      <c r="MG33" s="100"/>
      <c r="MH33" s="100"/>
      <c r="MI33" s="100"/>
      <c r="MJ33" s="100"/>
      <c r="MK33" s="100"/>
      <c r="ML33" s="100"/>
      <c r="MM33" s="101"/>
      <c r="MN33" s="99">
        <f>データ!BS7</f>
        <v>87.2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47608</v>
      </c>
      <c r="Q55" s="103"/>
      <c r="R55" s="103"/>
      <c r="S55" s="103"/>
      <c r="T55" s="103"/>
      <c r="U55" s="103"/>
      <c r="V55" s="103"/>
      <c r="W55" s="103"/>
      <c r="X55" s="103"/>
      <c r="Y55" s="103"/>
      <c r="Z55" s="103"/>
      <c r="AA55" s="103"/>
      <c r="AB55" s="103"/>
      <c r="AC55" s="103"/>
      <c r="AD55" s="104"/>
      <c r="AE55" s="102">
        <f>データ!CA7</f>
        <v>49603</v>
      </c>
      <c r="AF55" s="103"/>
      <c r="AG55" s="103"/>
      <c r="AH55" s="103"/>
      <c r="AI55" s="103"/>
      <c r="AJ55" s="103"/>
      <c r="AK55" s="103"/>
      <c r="AL55" s="103"/>
      <c r="AM55" s="103"/>
      <c r="AN55" s="103"/>
      <c r="AO55" s="103"/>
      <c r="AP55" s="103"/>
      <c r="AQ55" s="103"/>
      <c r="AR55" s="103"/>
      <c r="AS55" s="104"/>
      <c r="AT55" s="102">
        <f>データ!CB7</f>
        <v>53604</v>
      </c>
      <c r="AU55" s="103"/>
      <c r="AV55" s="103"/>
      <c r="AW55" s="103"/>
      <c r="AX55" s="103"/>
      <c r="AY55" s="103"/>
      <c r="AZ55" s="103"/>
      <c r="BA55" s="103"/>
      <c r="BB55" s="103"/>
      <c r="BC55" s="103"/>
      <c r="BD55" s="103"/>
      <c r="BE55" s="103"/>
      <c r="BF55" s="103"/>
      <c r="BG55" s="103"/>
      <c r="BH55" s="104"/>
      <c r="BI55" s="102">
        <f>データ!CC7</f>
        <v>51432</v>
      </c>
      <c r="BJ55" s="103"/>
      <c r="BK55" s="103"/>
      <c r="BL55" s="103"/>
      <c r="BM55" s="103"/>
      <c r="BN55" s="103"/>
      <c r="BO55" s="103"/>
      <c r="BP55" s="103"/>
      <c r="BQ55" s="103"/>
      <c r="BR55" s="103"/>
      <c r="BS55" s="103"/>
      <c r="BT55" s="103"/>
      <c r="BU55" s="103"/>
      <c r="BV55" s="103"/>
      <c r="BW55" s="104"/>
      <c r="BX55" s="102">
        <f>データ!CD7</f>
        <v>49698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11956</v>
      </c>
      <c r="DE55" s="103"/>
      <c r="DF55" s="103"/>
      <c r="DG55" s="103"/>
      <c r="DH55" s="103"/>
      <c r="DI55" s="103"/>
      <c r="DJ55" s="103"/>
      <c r="DK55" s="103"/>
      <c r="DL55" s="103"/>
      <c r="DM55" s="103"/>
      <c r="DN55" s="103"/>
      <c r="DO55" s="103"/>
      <c r="DP55" s="103"/>
      <c r="DQ55" s="103"/>
      <c r="DR55" s="104"/>
      <c r="DS55" s="102">
        <f>データ!CL7</f>
        <v>11889</v>
      </c>
      <c r="DT55" s="103"/>
      <c r="DU55" s="103"/>
      <c r="DV55" s="103"/>
      <c r="DW55" s="103"/>
      <c r="DX55" s="103"/>
      <c r="DY55" s="103"/>
      <c r="DZ55" s="103"/>
      <c r="EA55" s="103"/>
      <c r="EB55" s="103"/>
      <c r="EC55" s="103"/>
      <c r="ED55" s="103"/>
      <c r="EE55" s="103"/>
      <c r="EF55" s="103"/>
      <c r="EG55" s="104"/>
      <c r="EH55" s="102">
        <f>データ!CM7</f>
        <v>11925</v>
      </c>
      <c r="EI55" s="103"/>
      <c r="EJ55" s="103"/>
      <c r="EK55" s="103"/>
      <c r="EL55" s="103"/>
      <c r="EM55" s="103"/>
      <c r="EN55" s="103"/>
      <c r="EO55" s="103"/>
      <c r="EP55" s="103"/>
      <c r="EQ55" s="103"/>
      <c r="ER55" s="103"/>
      <c r="ES55" s="103"/>
      <c r="ET55" s="103"/>
      <c r="EU55" s="103"/>
      <c r="EV55" s="104"/>
      <c r="EW55" s="102">
        <f>データ!CN7</f>
        <v>12143</v>
      </c>
      <c r="EX55" s="103"/>
      <c r="EY55" s="103"/>
      <c r="EZ55" s="103"/>
      <c r="FA55" s="103"/>
      <c r="FB55" s="103"/>
      <c r="FC55" s="103"/>
      <c r="FD55" s="103"/>
      <c r="FE55" s="103"/>
      <c r="FF55" s="103"/>
      <c r="FG55" s="103"/>
      <c r="FH55" s="103"/>
      <c r="FI55" s="103"/>
      <c r="FJ55" s="103"/>
      <c r="FK55" s="104"/>
      <c r="FL55" s="102">
        <f>データ!CO7</f>
        <v>11978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58.4</v>
      </c>
      <c r="GS55" s="100"/>
      <c r="GT55" s="100"/>
      <c r="GU55" s="100"/>
      <c r="GV55" s="100"/>
      <c r="GW55" s="100"/>
      <c r="GX55" s="100"/>
      <c r="GY55" s="100"/>
      <c r="GZ55" s="100"/>
      <c r="HA55" s="100"/>
      <c r="HB55" s="100"/>
      <c r="HC55" s="100"/>
      <c r="HD55" s="100"/>
      <c r="HE55" s="100"/>
      <c r="HF55" s="101"/>
      <c r="HG55" s="99">
        <f>データ!CW7</f>
        <v>60.3</v>
      </c>
      <c r="HH55" s="100"/>
      <c r="HI55" s="100"/>
      <c r="HJ55" s="100"/>
      <c r="HK55" s="100"/>
      <c r="HL55" s="100"/>
      <c r="HM55" s="100"/>
      <c r="HN55" s="100"/>
      <c r="HO55" s="100"/>
      <c r="HP55" s="100"/>
      <c r="HQ55" s="100"/>
      <c r="HR55" s="100"/>
      <c r="HS55" s="100"/>
      <c r="HT55" s="100"/>
      <c r="HU55" s="101"/>
      <c r="HV55" s="99">
        <f>データ!CX7</f>
        <v>55.9</v>
      </c>
      <c r="HW55" s="100"/>
      <c r="HX55" s="100"/>
      <c r="HY55" s="100"/>
      <c r="HZ55" s="100"/>
      <c r="IA55" s="100"/>
      <c r="IB55" s="100"/>
      <c r="IC55" s="100"/>
      <c r="ID55" s="100"/>
      <c r="IE55" s="100"/>
      <c r="IF55" s="100"/>
      <c r="IG55" s="100"/>
      <c r="IH55" s="100"/>
      <c r="II55" s="100"/>
      <c r="IJ55" s="101"/>
      <c r="IK55" s="99">
        <f>データ!CY7</f>
        <v>58.8</v>
      </c>
      <c r="IL55" s="100"/>
      <c r="IM55" s="100"/>
      <c r="IN55" s="100"/>
      <c r="IO55" s="100"/>
      <c r="IP55" s="100"/>
      <c r="IQ55" s="100"/>
      <c r="IR55" s="100"/>
      <c r="IS55" s="100"/>
      <c r="IT55" s="100"/>
      <c r="IU55" s="100"/>
      <c r="IV55" s="100"/>
      <c r="IW55" s="100"/>
      <c r="IX55" s="100"/>
      <c r="IY55" s="101"/>
      <c r="IZ55" s="99">
        <f>データ!CZ7</f>
        <v>61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23.3</v>
      </c>
      <c r="KG55" s="100"/>
      <c r="KH55" s="100"/>
      <c r="KI55" s="100"/>
      <c r="KJ55" s="100"/>
      <c r="KK55" s="100"/>
      <c r="KL55" s="100"/>
      <c r="KM55" s="100"/>
      <c r="KN55" s="100"/>
      <c r="KO55" s="100"/>
      <c r="KP55" s="100"/>
      <c r="KQ55" s="100"/>
      <c r="KR55" s="100"/>
      <c r="KS55" s="100"/>
      <c r="KT55" s="101"/>
      <c r="KU55" s="99">
        <f>データ!DH7</f>
        <v>21.1</v>
      </c>
      <c r="KV55" s="100"/>
      <c r="KW55" s="100"/>
      <c r="KX55" s="100"/>
      <c r="KY55" s="100"/>
      <c r="KZ55" s="100"/>
      <c r="LA55" s="100"/>
      <c r="LB55" s="100"/>
      <c r="LC55" s="100"/>
      <c r="LD55" s="100"/>
      <c r="LE55" s="100"/>
      <c r="LF55" s="100"/>
      <c r="LG55" s="100"/>
      <c r="LH55" s="100"/>
      <c r="LI55" s="101"/>
      <c r="LJ55" s="99">
        <f>データ!DI7</f>
        <v>23.1</v>
      </c>
      <c r="LK55" s="100"/>
      <c r="LL55" s="100"/>
      <c r="LM55" s="100"/>
      <c r="LN55" s="100"/>
      <c r="LO55" s="100"/>
      <c r="LP55" s="100"/>
      <c r="LQ55" s="100"/>
      <c r="LR55" s="100"/>
      <c r="LS55" s="100"/>
      <c r="LT55" s="100"/>
      <c r="LU55" s="100"/>
      <c r="LV55" s="100"/>
      <c r="LW55" s="100"/>
      <c r="LX55" s="101"/>
      <c r="LY55" s="99">
        <f>データ!DJ7</f>
        <v>20.100000000000001</v>
      </c>
      <c r="LZ55" s="100"/>
      <c r="MA55" s="100"/>
      <c r="MB55" s="100"/>
      <c r="MC55" s="100"/>
      <c r="MD55" s="100"/>
      <c r="ME55" s="100"/>
      <c r="MF55" s="100"/>
      <c r="MG55" s="100"/>
      <c r="MH55" s="100"/>
      <c r="MI55" s="100"/>
      <c r="MJ55" s="100"/>
      <c r="MK55" s="100"/>
      <c r="ML55" s="100"/>
      <c r="MM55" s="101"/>
      <c r="MN55" s="99">
        <f>データ!DK7</f>
        <v>19.399999999999999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65.8</v>
      </c>
      <c r="V79" s="82"/>
      <c r="W79" s="82"/>
      <c r="X79" s="82"/>
      <c r="Y79" s="82"/>
      <c r="Z79" s="82"/>
      <c r="AA79" s="82"/>
      <c r="AB79" s="82"/>
      <c r="AC79" s="82"/>
      <c r="AD79" s="82"/>
      <c r="AE79" s="82"/>
      <c r="AF79" s="82"/>
      <c r="AG79" s="82"/>
      <c r="AH79" s="82"/>
      <c r="AI79" s="82"/>
      <c r="AJ79" s="82"/>
      <c r="AK79" s="82"/>
      <c r="AL79" s="82"/>
      <c r="AM79" s="82"/>
      <c r="AN79" s="82">
        <f>データ!DS7</f>
        <v>67</v>
      </c>
      <c r="AO79" s="82"/>
      <c r="AP79" s="82"/>
      <c r="AQ79" s="82"/>
      <c r="AR79" s="82"/>
      <c r="AS79" s="82"/>
      <c r="AT79" s="82"/>
      <c r="AU79" s="82"/>
      <c r="AV79" s="82"/>
      <c r="AW79" s="82"/>
      <c r="AX79" s="82"/>
      <c r="AY79" s="82"/>
      <c r="AZ79" s="82"/>
      <c r="BA79" s="82"/>
      <c r="BB79" s="82"/>
      <c r="BC79" s="82"/>
      <c r="BD79" s="82"/>
      <c r="BE79" s="82"/>
      <c r="BF79" s="82"/>
      <c r="BG79" s="82">
        <f>データ!DT7</f>
        <v>68.7</v>
      </c>
      <c r="BH79" s="82"/>
      <c r="BI79" s="82"/>
      <c r="BJ79" s="82"/>
      <c r="BK79" s="82"/>
      <c r="BL79" s="82"/>
      <c r="BM79" s="82"/>
      <c r="BN79" s="82"/>
      <c r="BO79" s="82"/>
      <c r="BP79" s="82"/>
      <c r="BQ79" s="82"/>
      <c r="BR79" s="82"/>
      <c r="BS79" s="82"/>
      <c r="BT79" s="82"/>
      <c r="BU79" s="82"/>
      <c r="BV79" s="82"/>
      <c r="BW79" s="82"/>
      <c r="BX79" s="82"/>
      <c r="BY79" s="82"/>
      <c r="BZ79" s="82">
        <f>データ!DU7</f>
        <v>70.099999999999994</v>
      </c>
      <c r="CA79" s="82"/>
      <c r="CB79" s="82"/>
      <c r="CC79" s="82"/>
      <c r="CD79" s="82"/>
      <c r="CE79" s="82"/>
      <c r="CF79" s="82"/>
      <c r="CG79" s="82"/>
      <c r="CH79" s="82"/>
      <c r="CI79" s="82"/>
      <c r="CJ79" s="82"/>
      <c r="CK79" s="82"/>
      <c r="CL79" s="82"/>
      <c r="CM79" s="82"/>
      <c r="CN79" s="82"/>
      <c r="CO79" s="82"/>
      <c r="CP79" s="82"/>
      <c r="CQ79" s="82"/>
      <c r="CR79" s="82"/>
      <c r="CS79" s="82">
        <f>データ!DV7</f>
        <v>71.8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73.599999999999994</v>
      </c>
      <c r="EP79" s="82"/>
      <c r="EQ79" s="82"/>
      <c r="ER79" s="82"/>
      <c r="ES79" s="82"/>
      <c r="ET79" s="82"/>
      <c r="EU79" s="82"/>
      <c r="EV79" s="82"/>
      <c r="EW79" s="82"/>
      <c r="EX79" s="82"/>
      <c r="EY79" s="82"/>
      <c r="EZ79" s="82"/>
      <c r="FA79" s="82"/>
      <c r="FB79" s="82"/>
      <c r="FC79" s="82"/>
      <c r="FD79" s="82"/>
      <c r="FE79" s="82"/>
      <c r="FF79" s="82"/>
      <c r="FG79" s="82"/>
      <c r="FH79" s="82">
        <f>データ!ED7</f>
        <v>75.099999999999994</v>
      </c>
      <c r="FI79" s="82"/>
      <c r="FJ79" s="82"/>
      <c r="FK79" s="82"/>
      <c r="FL79" s="82"/>
      <c r="FM79" s="82"/>
      <c r="FN79" s="82"/>
      <c r="FO79" s="82"/>
      <c r="FP79" s="82"/>
      <c r="FQ79" s="82"/>
      <c r="FR79" s="82"/>
      <c r="FS79" s="82"/>
      <c r="FT79" s="82"/>
      <c r="FU79" s="82"/>
      <c r="FV79" s="82"/>
      <c r="FW79" s="82"/>
      <c r="FX79" s="82"/>
      <c r="FY79" s="82"/>
      <c r="FZ79" s="82"/>
      <c r="GA79" s="82">
        <f>データ!EE7</f>
        <v>78.8</v>
      </c>
      <c r="GB79" s="82"/>
      <c r="GC79" s="82"/>
      <c r="GD79" s="82"/>
      <c r="GE79" s="82"/>
      <c r="GF79" s="82"/>
      <c r="GG79" s="82"/>
      <c r="GH79" s="82"/>
      <c r="GI79" s="82"/>
      <c r="GJ79" s="82"/>
      <c r="GK79" s="82"/>
      <c r="GL79" s="82"/>
      <c r="GM79" s="82"/>
      <c r="GN79" s="82"/>
      <c r="GO79" s="82"/>
      <c r="GP79" s="82"/>
      <c r="GQ79" s="82"/>
      <c r="GR79" s="82"/>
      <c r="GS79" s="82"/>
      <c r="GT79" s="82">
        <f>データ!EF7</f>
        <v>81</v>
      </c>
      <c r="GU79" s="82"/>
      <c r="GV79" s="82"/>
      <c r="GW79" s="82"/>
      <c r="GX79" s="82"/>
      <c r="GY79" s="82"/>
      <c r="GZ79" s="82"/>
      <c r="HA79" s="82"/>
      <c r="HB79" s="82"/>
      <c r="HC79" s="82"/>
      <c r="HD79" s="82"/>
      <c r="HE79" s="82"/>
      <c r="HF79" s="82"/>
      <c r="HG79" s="82"/>
      <c r="HH79" s="82"/>
      <c r="HI79" s="82"/>
      <c r="HJ79" s="82"/>
      <c r="HK79" s="82"/>
      <c r="HL79" s="82"/>
      <c r="HM79" s="82">
        <f>データ!EG7</f>
        <v>85.1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77424765</v>
      </c>
      <c r="JK79" s="78"/>
      <c r="JL79" s="78"/>
      <c r="JM79" s="78"/>
      <c r="JN79" s="78"/>
      <c r="JO79" s="78"/>
      <c r="JP79" s="78"/>
      <c r="JQ79" s="78"/>
      <c r="JR79" s="78"/>
      <c r="JS79" s="78"/>
      <c r="JT79" s="78"/>
      <c r="JU79" s="78"/>
      <c r="JV79" s="78"/>
      <c r="JW79" s="78"/>
      <c r="JX79" s="78"/>
      <c r="JY79" s="78"/>
      <c r="JZ79" s="78"/>
      <c r="KA79" s="78"/>
      <c r="KB79" s="78"/>
      <c r="KC79" s="78">
        <f>データ!EO7</f>
        <v>77444300</v>
      </c>
      <c r="KD79" s="78"/>
      <c r="KE79" s="78"/>
      <c r="KF79" s="78"/>
      <c r="KG79" s="78"/>
      <c r="KH79" s="78"/>
      <c r="KI79" s="78"/>
      <c r="KJ79" s="78"/>
      <c r="KK79" s="78"/>
      <c r="KL79" s="78"/>
      <c r="KM79" s="78"/>
      <c r="KN79" s="78"/>
      <c r="KO79" s="78"/>
      <c r="KP79" s="78"/>
      <c r="KQ79" s="78"/>
      <c r="KR79" s="78"/>
      <c r="KS79" s="78"/>
      <c r="KT79" s="78"/>
      <c r="KU79" s="78"/>
      <c r="KV79" s="78">
        <f>データ!EP7</f>
        <v>77489515</v>
      </c>
      <c r="KW79" s="78"/>
      <c r="KX79" s="78"/>
      <c r="KY79" s="78"/>
      <c r="KZ79" s="78"/>
      <c r="LA79" s="78"/>
      <c r="LB79" s="78"/>
      <c r="LC79" s="78"/>
      <c r="LD79" s="78"/>
      <c r="LE79" s="78"/>
      <c r="LF79" s="78"/>
      <c r="LG79" s="78"/>
      <c r="LH79" s="78"/>
      <c r="LI79" s="78"/>
      <c r="LJ79" s="78"/>
      <c r="LK79" s="78"/>
      <c r="LL79" s="78"/>
      <c r="LM79" s="78"/>
      <c r="LN79" s="78"/>
      <c r="LO79" s="78">
        <f>データ!EQ7</f>
        <v>77569460</v>
      </c>
      <c r="LP79" s="78"/>
      <c r="LQ79" s="78"/>
      <c r="LR79" s="78"/>
      <c r="LS79" s="78"/>
      <c r="LT79" s="78"/>
      <c r="LU79" s="78"/>
      <c r="LV79" s="78"/>
      <c r="LW79" s="78"/>
      <c r="LX79" s="78"/>
      <c r="LY79" s="78"/>
      <c r="LZ79" s="78"/>
      <c r="MA79" s="78"/>
      <c r="MB79" s="78"/>
      <c r="MC79" s="78"/>
      <c r="MD79" s="78"/>
      <c r="ME79" s="78"/>
      <c r="MF79" s="78"/>
      <c r="MG79" s="78"/>
      <c r="MH79" s="78">
        <f>データ!ER7</f>
        <v>77624215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A584lcoGp9OFYt3CGw+T0pddKhiU0lrwTPUdUF+K54EZt9qZMon5uHpVwoh8WUlHA/zzEqhmTjjR1jsRmDBIA==" saltValue="7EBAKG5gUmLQDcNEB6ri9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121</v>
      </c>
      <c r="AX5" s="61" t="s">
        <v>113</v>
      </c>
      <c r="AY5" s="61" t="s">
        <v>114</v>
      </c>
      <c r="AZ5" s="61" t="s">
        <v>115</v>
      </c>
      <c r="BA5" s="61" t="s">
        <v>116</v>
      </c>
      <c r="BB5" s="61" t="s">
        <v>117</v>
      </c>
      <c r="BC5" s="61" t="s">
        <v>118</v>
      </c>
      <c r="BD5" s="61" t="s">
        <v>108</v>
      </c>
      <c r="BE5" s="61" t="s">
        <v>120</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120</v>
      </c>
      <c r="CM5" s="61" t="s">
        <v>110</v>
      </c>
      <c r="CN5" s="61" t="s">
        <v>111</v>
      </c>
      <c r="CO5" s="61" t="s">
        <v>112</v>
      </c>
      <c r="CP5" s="61" t="s">
        <v>113</v>
      </c>
      <c r="CQ5" s="61" t="s">
        <v>114</v>
      </c>
      <c r="CR5" s="61" t="s">
        <v>115</v>
      </c>
      <c r="CS5" s="61" t="s">
        <v>116</v>
      </c>
      <c r="CT5" s="61" t="s">
        <v>117</v>
      </c>
      <c r="CU5" s="61" t="s">
        <v>118</v>
      </c>
      <c r="CV5" s="61" t="s">
        <v>108</v>
      </c>
      <c r="CW5" s="61" t="s">
        <v>120</v>
      </c>
      <c r="CX5" s="61" t="s">
        <v>110</v>
      </c>
      <c r="CY5" s="61" t="s">
        <v>122</v>
      </c>
      <c r="CZ5" s="61" t="s">
        <v>123</v>
      </c>
      <c r="DA5" s="61" t="s">
        <v>113</v>
      </c>
      <c r="DB5" s="61" t="s">
        <v>114</v>
      </c>
      <c r="DC5" s="61" t="s">
        <v>115</v>
      </c>
      <c r="DD5" s="61" t="s">
        <v>116</v>
      </c>
      <c r="DE5" s="61" t="s">
        <v>117</v>
      </c>
      <c r="DF5" s="61" t="s">
        <v>118</v>
      </c>
      <c r="DG5" s="61" t="s">
        <v>124</v>
      </c>
      <c r="DH5" s="61" t="s">
        <v>120</v>
      </c>
      <c r="DI5" s="61" t="s">
        <v>110</v>
      </c>
      <c r="DJ5" s="61" t="s">
        <v>111</v>
      </c>
      <c r="DK5" s="61" t="s">
        <v>112</v>
      </c>
      <c r="DL5" s="61" t="s">
        <v>113</v>
      </c>
      <c r="DM5" s="61" t="s">
        <v>114</v>
      </c>
      <c r="DN5" s="61" t="s">
        <v>115</v>
      </c>
      <c r="DO5" s="61" t="s">
        <v>116</v>
      </c>
      <c r="DP5" s="61" t="s">
        <v>117</v>
      </c>
      <c r="DQ5" s="61" t="s">
        <v>118</v>
      </c>
      <c r="DR5" s="61" t="s">
        <v>124</v>
      </c>
      <c r="DS5" s="61" t="s">
        <v>125</v>
      </c>
      <c r="DT5" s="61" t="s">
        <v>110</v>
      </c>
      <c r="DU5" s="61" t="s">
        <v>111</v>
      </c>
      <c r="DV5" s="61" t="s">
        <v>112</v>
      </c>
      <c r="DW5" s="61" t="s">
        <v>113</v>
      </c>
      <c r="DX5" s="61" t="s">
        <v>114</v>
      </c>
      <c r="DY5" s="61" t="s">
        <v>115</v>
      </c>
      <c r="DZ5" s="61" t="s">
        <v>116</v>
      </c>
      <c r="EA5" s="61" t="s">
        <v>117</v>
      </c>
      <c r="EB5" s="61" t="s">
        <v>118</v>
      </c>
      <c r="EC5" s="61" t="s">
        <v>119</v>
      </c>
      <c r="ED5" s="61" t="s">
        <v>120</v>
      </c>
      <c r="EE5" s="61" t="s">
        <v>110</v>
      </c>
      <c r="EF5" s="61" t="s">
        <v>122</v>
      </c>
      <c r="EG5" s="61" t="s">
        <v>112</v>
      </c>
      <c r="EH5" s="61" t="s">
        <v>113</v>
      </c>
      <c r="EI5" s="61" t="s">
        <v>114</v>
      </c>
      <c r="EJ5" s="61" t="s">
        <v>115</v>
      </c>
      <c r="EK5" s="61" t="s">
        <v>116</v>
      </c>
      <c r="EL5" s="61" t="s">
        <v>117</v>
      </c>
      <c r="EM5" s="61" t="s">
        <v>126</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127</v>
      </c>
      <c r="B6" s="62">
        <f>B8</f>
        <v>2017</v>
      </c>
      <c r="C6" s="62">
        <f t="shared" ref="C6:M6" si="2">C8</f>
        <v>242080</v>
      </c>
      <c r="D6" s="62">
        <f t="shared" si="2"/>
        <v>46</v>
      </c>
      <c r="E6" s="62">
        <f t="shared" si="2"/>
        <v>6</v>
      </c>
      <c r="F6" s="62">
        <f t="shared" si="2"/>
        <v>0</v>
      </c>
      <c r="G6" s="62">
        <f t="shared" si="2"/>
        <v>1</v>
      </c>
      <c r="H6" s="150" t="str">
        <f>IF(H8&lt;&gt;I8,H8,"")&amp;IF(I8&lt;&gt;J8,I8,"")&amp;"　"&amp;J8</f>
        <v>三重県名張市　名張市立病院</v>
      </c>
      <c r="I6" s="151"/>
      <c r="J6" s="152"/>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9</v>
      </c>
      <c r="R6" s="62" t="str">
        <f t="shared" si="3"/>
        <v>対象</v>
      </c>
      <c r="S6" s="62" t="str">
        <f t="shared" si="3"/>
        <v>透 I 未 訓</v>
      </c>
      <c r="T6" s="62" t="str">
        <f t="shared" si="3"/>
        <v>救 臨 災 地 輪</v>
      </c>
      <c r="U6" s="63">
        <f>U8</f>
        <v>79278</v>
      </c>
      <c r="V6" s="63">
        <f>V8</f>
        <v>18102</v>
      </c>
      <c r="W6" s="62" t="str">
        <f>W8</f>
        <v>非該当</v>
      </c>
      <c r="X6" s="62" t="str">
        <f t="shared" si="3"/>
        <v>７：１</v>
      </c>
      <c r="Y6" s="63">
        <f t="shared" si="3"/>
        <v>200</v>
      </c>
      <c r="Z6" s="63" t="str">
        <f t="shared" si="3"/>
        <v>-</v>
      </c>
      <c r="AA6" s="63" t="str">
        <f t="shared" si="3"/>
        <v>-</v>
      </c>
      <c r="AB6" s="63" t="str">
        <f t="shared" si="3"/>
        <v>-</v>
      </c>
      <c r="AC6" s="63" t="str">
        <f t="shared" si="3"/>
        <v>-</v>
      </c>
      <c r="AD6" s="63">
        <f t="shared" si="3"/>
        <v>200</v>
      </c>
      <c r="AE6" s="63">
        <f t="shared" si="3"/>
        <v>200</v>
      </c>
      <c r="AF6" s="63" t="str">
        <f t="shared" si="3"/>
        <v>-</v>
      </c>
      <c r="AG6" s="63">
        <f t="shared" si="3"/>
        <v>200</v>
      </c>
      <c r="AH6" s="64">
        <f>IF(AH8="-",NA(),AH8)</f>
        <v>97.4</v>
      </c>
      <c r="AI6" s="64">
        <f t="shared" ref="AI6:AQ6" si="4">IF(AI8="-",NA(),AI8)</f>
        <v>94.8</v>
      </c>
      <c r="AJ6" s="64">
        <f t="shared" si="4"/>
        <v>104.7</v>
      </c>
      <c r="AK6" s="64">
        <f t="shared" si="4"/>
        <v>98.7</v>
      </c>
      <c r="AL6" s="64">
        <f t="shared" si="4"/>
        <v>98.6</v>
      </c>
      <c r="AM6" s="64">
        <f t="shared" si="4"/>
        <v>98.1</v>
      </c>
      <c r="AN6" s="64">
        <f t="shared" si="4"/>
        <v>97.9</v>
      </c>
      <c r="AO6" s="64">
        <f t="shared" si="4"/>
        <v>96.6</v>
      </c>
      <c r="AP6" s="64">
        <f t="shared" si="4"/>
        <v>96.2</v>
      </c>
      <c r="AQ6" s="64">
        <f t="shared" si="4"/>
        <v>97.2</v>
      </c>
      <c r="AR6" s="64" t="str">
        <f>IF(AR8="-","【-】","【"&amp;SUBSTITUTE(TEXT(AR8,"#,##0.0"),"-","△")&amp;"】")</f>
        <v>【98.5】</v>
      </c>
      <c r="AS6" s="64">
        <f>IF(AS8="-",NA(),AS8)</f>
        <v>90.6</v>
      </c>
      <c r="AT6" s="64">
        <f t="shared" ref="AT6:BB6" si="5">IF(AT8="-",NA(),AT8)</f>
        <v>92</v>
      </c>
      <c r="AU6" s="64">
        <f t="shared" si="5"/>
        <v>97.5</v>
      </c>
      <c r="AV6" s="64">
        <f t="shared" si="5"/>
        <v>97.6</v>
      </c>
      <c r="AW6" s="64">
        <f t="shared" si="5"/>
        <v>96.5</v>
      </c>
      <c r="AX6" s="64">
        <f t="shared" si="5"/>
        <v>89.6</v>
      </c>
      <c r="AY6" s="64">
        <f t="shared" si="5"/>
        <v>88</v>
      </c>
      <c r="AZ6" s="64">
        <f t="shared" si="5"/>
        <v>86.2</v>
      </c>
      <c r="BA6" s="64">
        <f t="shared" si="5"/>
        <v>85.7</v>
      </c>
      <c r="BB6" s="64">
        <f t="shared" si="5"/>
        <v>85.9</v>
      </c>
      <c r="BC6" s="64" t="str">
        <f>IF(BC8="-","【-】","【"&amp;SUBSTITUTE(TEXT(BC8,"#,##0.0"),"-","△")&amp;"】")</f>
        <v>【89.7】</v>
      </c>
      <c r="BD6" s="64">
        <f>IF(BD8="-",NA(),BD8)</f>
        <v>240.3</v>
      </c>
      <c r="BE6" s="64">
        <f t="shared" ref="BE6:BM6" si="6">IF(BE8="-",NA(),BE8)</f>
        <v>225.6</v>
      </c>
      <c r="BF6" s="64">
        <f t="shared" si="6"/>
        <v>197.2</v>
      </c>
      <c r="BG6" s="64">
        <f t="shared" si="6"/>
        <v>200</v>
      </c>
      <c r="BH6" s="64">
        <f t="shared" si="6"/>
        <v>194.5</v>
      </c>
      <c r="BI6" s="64">
        <f t="shared" si="6"/>
        <v>103.1</v>
      </c>
      <c r="BJ6" s="64">
        <f t="shared" si="6"/>
        <v>87.1</v>
      </c>
      <c r="BK6" s="64">
        <f t="shared" si="6"/>
        <v>81.599999999999994</v>
      </c>
      <c r="BL6" s="64">
        <f t="shared" si="6"/>
        <v>84.7</v>
      </c>
      <c r="BM6" s="64">
        <f t="shared" si="6"/>
        <v>86.8</v>
      </c>
      <c r="BN6" s="64" t="str">
        <f>IF(BN8="-","【-】","【"&amp;SUBSTITUTE(TEXT(BN8,"#,##0.0"),"-","△")&amp;"】")</f>
        <v>【64.7】</v>
      </c>
      <c r="BO6" s="64">
        <f>IF(BO8="-",NA(),BO8)</f>
        <v>76.7</v>
      </c>
      <c r="BP6" s="64">
        <f t="shared" ref="BP6:BX6" si="7">IF(BP8="-",NA(),BP8)</f>
        <v>76.8</v>
      </c>
      <c r="BQ6" s="64">
        <f t="shared" si="7"/>
        <v>79.099999999999994</v>
      </c>
      <c r="BR6" s="64">
        <f t="shared" si="7"/>
        <v>81.2</v>
      </c>
      <c r="BS6" s="64">
        <f t="shared" si="7"/>
        <v>87.2</v>
      </c>
      <c r="BT6" s="64">
        <f t="shared" si="7"/>
        <v>69.2</v>
      </c>
      <c r="BU6" s="64">
        <f t="shared" si="7"/>
        <v>69.099999999999994</v>
      </c>
      <c r="BV6" s="64">
        <f t="shared" si="7"/>
        <v>69.8</v>
      </c>
      <c r="BW6" s="64">
        <f t="shared" si="7"/>
        <v>71.2</v>
      </c>
      <c r="BX6" s="64">
        <f t="shared" si="7"/>
        <v>73</v>
      </c>
      <c r="BY6" s="64" t="str">
        <f>IF(BY8="-","【-】","【"&amp;SUBSTITUTE(TEXT(BY8,"#,##0.0"),"-","△")&amp;"】")</f>
        <v>【74.8】</v>
      </c>
      <c r="BZ6" s="65">
        <f>IF(BZ8="-",NA(),BZ8)</f>
        <v>47608</v>
      </c>
      <c r="CA6" s="65">
        <f t="shared" ref="CA6:CI6" si="8">IF(CA8="-",NA(),CA8)</f>
        <v>49603</v>
      </c>
      <c r="CB6" s="65">
        <f t="shared" si="8"/>
        <v>53604</v>
      </c>
      <c r="CC6" s="65">
        <f t="shared" si="8"/>
        <v>51432</v>
      </c>
      <c r="CD6" s="65">
        <f t="shared" si="8"/>
        <v>49698</v>
      </c>
      <c r="CE6" s="65">
        <f t="shared" si="8"/>
        <v>43981</v>
      </c>
      <c r="CF6" s="65">
        <f t="shared" si="8"/>
        <v>45099</v>
      </c>
      <c r="CG6" s="65">
        <f t="shared" si="8"/>
        <v>45085</v>
      </c>
      <c r="CH6" s="65">
        <f t="shared" si="8"/>
        <v>44825</v>
      </c>
      <c r="CI6" s="65">
        <f t="shared" si="8"/>
        <v>45494</v>
      </c>
      <c r="CJ6" s="64" t="str">
        <f>IF(CJ8="-","【-】","【"&amp;SUBSTITUTE(TEXT(CJ8,"#,##0"),"-","△")&amp;"】")</f>
        <v>【50,718】</v>
      </c>
      <c r="CK6" s="65">
        <f>IF(CK8="-",NA(),CK8)</f>
        <v>11956</v>
      </c>
      <c r="CL6" s="65">
        <f t="shared" ref="CL6:CT6" si="9">IF(CL8="-",NA(),CL8)</f>
        <v>11889</v>
      </c>
      <c r="CM6" s="65">
        <f t="shared" si="9"/>
        <v>11925</v>
      </c>
      <c r="CN6" s="65">
        <f t="shared" si="9"/>
        <v>12143</v>
      </c>
      <c r="CO6" s="65">
        <f t="shared" si="9"/>
        <v>11978</v>
      </c>
      <c r="CP6" s="65">
        <f t="shared" si="9"/>
        <v>11009</v>
      </c>
      <c r="CQ6" s="65">
        <f t="shared" si="9"/>
        <v>11173</v>
      </c>
      <c r="CR6" s="65">
        <f t="shared" si="9"/>
        <v>11881</v>
      </c>
      <c r="CS6" s="65">
        <f t="shared" si="9"/>
        <v>12023</v>
      </c>
      <c r="CT6" s="65">
        <f t="shared" si="9"/>
        <v>12309</v>
      </c>
      <c r="CU6" s="64" t="str">
        <f>IF(CU8="-","【-】","【"&amp;SUBSTITUTE(TEXT(CU8,"#,##0"),"-","△")&amp;"】")</f>
        <v>【14,202】</v>
      </c>
      <c r="CV6" s="64">
        <f>IF(CV8="-",NA(),CV8)</f>
        <v>58.4</v>
      </c>
      <c r="CW6" s="64">
        <f t="shared" ref="CW6:DE6" si="10">IF(CW8="-",NA(),CW8)</f>
        <v>60.3</v>
      </c>
      <c r="CX6" s="64">
        <f t="shared" si="10"/>
        <v>55.9</v>
      </c>
      <c r="CY6" s="64">
        <f t="shared" si="10"/>
        <v>58.8</v>
      </c>
      <c r="CZ6" s="64">
        <f t="shared" si="10"/>
        <v>61</v>
      </c>
      <c r="DA6" s="64">
        <f t="shared" si="10"/>
        <v>56.5</v>
      </c>
      <c r="DB6" s="64">
        <f t="shared" si="10"/>
        <v>57.6</v>
      </c>
      <c r="DC6" s="64">
        <f t="shared" si="10"/>
        <v>58.3</v>
      </c>
      <c r="DD6" s="64">
        <f t="shared" si="10"/>
        <v>59.7</v>
      </c>
      <c r="DE6" s="64">
        <f t="shared" si="10"/>
        <v>59</v>
      </c>
      <c r="DF6" s="64" t="str">
        <f>IF(DF8="-","【-】","【"&amp;SUBSTITUTE(TEXT(DF8,"#,##0.0"),"-","△")&amp;"】")</f>
        <v>【55.0】</v>
      </c>
      <c r="DG6" s="64">
        <f>IF(DG8="-",NA(),DG8)</f>
        <v>23.3</v>
      </c>
      <c r="DH6" s="64">
        <f t="shared" ref="DH6:DP6" si="11">IF(DH8="-",NA(),DH8)</f>
        <v>21.1</v>
      </c>
      <c r="DI6" s="64">
        <f t="shared" si="11"/>
        <v>23.1</v>
      </c>
      <c r="DJ6" s="64">
        <f t="shared" si="11"/>
        <v>20.100000000000001</v>
      </c>
      <c r="DK6" s="64">
        <f t="shared" si="11"/>
        <v>19.399999999999999</v>
      </c>
      <c r="DL6" s="64">
        <f t="shared" si="11"/>
        <v>22</v>
      </c>
      <c r="DM6" s="64">
        <f t="shared" si="11"/>
        <v>21.3</v>
      </c>
      <c r="DN6" s="64">
        <f t="shared" si="11"/>
        <v>22</v>
      </c>
      <c r="DO6" s="64">
        <f t="shared" si="11"/>
        <v>20.9</v>
      </c>
      <c r="DP6" s="64">
        <f t="shared" si="11"/>
        <v>20.7</v>
      </c>
      <c r="DQ6" s="64" t="str">
        <f>IF(DQ8="-","【-】","【"&amp;SUBSTITUTE(TEXT(DQ8,"#,##0.0"),"-","△")&amp;"】")</f>
        <v>【24.3】</v>
      </c>
      <c r="DR6" s="64">
        <f>IF(DR8="-",NA(),DR8)</f>
        <v>65.8</v>
      </c>
      <c r="DS6" s="64">
        <f t="shared" ref="DS6:EA6" si="12">IF(DS8="-",NA(),DS8)</f>
        <v>67</v>
      </c>
      <c r="DT6" s="64">
        <f t="shared" si="12"/>
        <v>68.7</v>
      </c>
      <c r="DU6" s="64">
        <f t="shared" si="12"/>
        <v>70.099999999999994</v>
      </c>
      <c r="DV6" s="64">
        <f t="shared" si="12"/>
        <v>71.8</v>
      </c>
      <c r="DW6" s="64">
        <f t="shared" si="12"/>
        <v>48.2</v>
      </c>
      <c r="DX6" s="64">
        <f t="shared" si="12"/>
        <v>49.7</v>
      </c>
      <c r="DY6" s="64">
        <f t="shared" si="12"/>
        <v>48.1</v>
      </c>
      <c r="DZ6" s="64">
        <f t="shared" si="12"/>
        <v>44.7</v>
      </c>
      <c r="EA6" s="64">
        <f t="shared" si="12"/>
        <v>46.9</v>
      </c>
      <c r="EB6" s="64" t="str">
        <f>IF(EB8="-","【-】","【"&amp;SUBSTITUTE(TEXT(EB8,"#,##0.0"),"-","△")&amp;"】")</f>
        <v>【51.6】</v>
      </c>
      <c r="EC6" s="64">
        <f>IF(EC8="-",NA(),EC8)</f>
        <v>73.599999999999994</v>
      </c>
      <c r="ED6" s="64">
        <f t="shared" ref="ED6:EL6" si="13">IF(ED8="-",NA(),ED8)</f>
        <v>75.099999999999994</v>
      </c>
      <c r="EE6" s="64">
        <f t="shared" si="13"/>
        <v>78.8</v>
      </c>
      <c r="EF6" s="64">
        <f t="shared" si="13"/>
        <v>81</v>
      </c>
      <c r="EG6" s="64">
        <f t="shared" si="13"/>
        <v>85.1</v>
      </c>
      <c r="EH6" s="64">
        <f t="shared" si="13"/>
        <v>61.6</v>
      </c>
      <c r="EI6" s="64">
        <f t="shared" si="13"/>
        <v>66.900000000000006</v>
      </c>
      <c r="EJ6" s="64">
        <f t="shared" si="13"/>
        <v>66.5</v>
      </c>
      <c r="EK6" s="64">
        <f t="shared" si="13"/>
        <v>64.2</v>
      </c>
      <c r="EL6" s="64">
        <f t="shared" si="13"/>
        <v>67.3</v>
      </c>
      <c r="EM6" s="64" t="str">
        <f>IF(EM8="-","【-】","【"&amp;SUBSTITUTE(TEXT(EM8,"#,##0.0"),"-","△")&amp;"】")</f>
        <v>【67.6】</v>
      </c>
      <c r="EN6" s="65">
        <f>IF(EN8="-",NA(),EN8)</f>
        <v>77424765</v>
      </c>
      <c r="EO6" s="65">
        <f t="shared" ref="EO6:EW6" si="14">IF(EO8="-",NA(),EO8)</f>
        <v>77444300</v>
      </c>
      <c r="EP6" s="65">
        <f t="shared" si="14"/>
        <v>77489515</v>
      </c>
      <c r="EQ6" s="65">
        <f t="shared" si="14"/>
        <v>77569460</v>
      </c>
      <c r="ER6" s="65">
        <f t="shared" si="14"/>
        <v>77624215</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242080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9</v>
      </c>
      <c r="R7" s="62" t="str">
        <f t="shared" si="15"/>
        <v>対象</v>
      </c>
      <c r="S7" s="62" t="str">
        <f t="shared" si="15"/>
        <v>透 I 未 訓</v>
      </c>
      <c r="T7" s="62" t="str">
        <f t="shared" si="15"/>
        <v>救 臨 災 地 輪</v>
      </c>
      <c r="U7" s="63">
        <f>U8</f>
        <v>79278</v>
      </c>
      <c r="V7" s="63">
        <f>V8</f>
        <v>18102</v>
      </c>
      <c r="W7" s="62" t="str">
        <f>W8</f>
        <v>非該当</v>
      </c>
      <c r="X7" s="62" t="str">
        <f t="shared" si="15"/>
        <v>７：１</v>
      </c>
      <c r="Y7" s="63">
        <f t="shared" si="15"/>
        <v>200</v>
      </c>
      <c r="Z7" s="63" t="str">
        <f t="shared" si="15"/>
        <v>-</v>
      </c>
      <c r="AA7" s="63" t="str">
        <f t="shared" si="15"/>
        <v>-</v>
      </c>
      <c r="AB7" s="63" t="str">
        <f t="shared" si="15"/>
        <v>-</v>
      </c>
      <c r="AC7" s="63" t="str">
        <f t="shared" si="15"/>
        <v>-</v>
      </c>
      <c r="AD7" s="63">
        <f t="shared" si="15"/>
        <v>200</v>
      </c>
      <c r="AE7" s="63">
        <f t="shared" si="15"/>
        <v>200</v>
      </c>
      <c r="AF7" s="63" t="str">
        <f t="shared" si="15"/>
        <v>-</v>
      </c>
      <c r="AG7" s="63">
        <f t="shared" si="15"/>
        <v>200</v>
      </c>
      <c r="AH7" s="64">
        <f>AH8</f>
        <v>97.4</v>
      </c>
      <c r="AI7" s="64">
        <f t="shared" ref="AI7:AQ7" si="16">AI8</f>
        <v>94.8</v>
      </c>
      <c r="AJ7" s="64">
        <f t="shared" si="16"/>
        <v>104.7</v>
      </c>
      <c r="AK7" s="64">
        <f t="shared" si="16"/>
        <v>98.7</v>
      </c>
      <c r="AL7" s="64">
        <f t="shared" si="16"/>
        <v>98.6</v>
      </c>
      <c r="AM7" s="64">
        <f t="shared" si="16"/>
        <v>98.1</v>
      </c>
      <c r="AN7" s="64">
        <f t="shared" si="16"/>
        <v>97.9</v>
      </c>
      <c r="AO7" s="64">
        <f t="shared" si="16"/>
        <v>96.6</v>
      </c>
      <c r="AP7" s="64">
        <f t="shared" si="16"/>
        <v>96.2</v>
      </c>
      <c r="AQ7" s="64">
        <f t="shared" si="16"/>
        <v>97.2</v>
      </c>
      <c r="AR7" s="64"/>
      <c r="AS7" s="64">
        <f>AS8</f>
        <v>90.6</v>
      </c>
      <c r="AT7" s="64">
        <f t="shared" ref="AT7:BB7" si="17">AT8</f>
        <v>92</v>
      </c>
      <c r="AU7" s="64">
        <f t="shared" si="17"/>
        <v>97.5</v>
      </c>
      <c r="AV7" s="64">
        <f t="shared" si="17"/>
        <v>97.6</v>
      </c>
      <c r="AW7" s="64">
        <f t="shared" si="17"/>
        <v>96.5</v>
      </c>
      <c r="AX7" s="64">
        <f t="shared" si="17"/>
        <v>89.6</v>
      </c>
      <c r="AY7" s="64">
        <f t="shared" si="17"/>
        <v>88</v>
      </c>
      <c r="AZ7" s="64">
        <f t="shared" si="17"/>
        <v>86.2</v>
      </c>
      <c r="BA7" s="64">
        <f t="shared" si="17"/>
        <v>85.7</v>
      </c>
      <c r="BB7" s="64">
        <f t="shared" si="17"/>
        <v>85.9</v>
      </c>
      <c r="BC7" s="64"/>
      <c r="BD7" s="64">
        <f>BD8</f>
        <v>240.3</v>
      </c>
      <c r="BE7" s="64">
        <f t="shared" ref="BE7:BM7" si="18">BE8</f>
        <v>225.6</v>
      </c>
      <c r="BF7" s="64">
        <f t="shared" si="18"/>
        <v>197.2</v>
      </c>
      <c r="BG7" s="64">
        <f t="shared" si="18"/>
        <v>200</v>
      </c>
      <c r="BH7" s="64">
        <f t="shared" si="18"/>
        <v>194.5</v>
      </c>
      <c r="BI7" s="64">
        <f t="shared" si="18"/>
        <v>103.1</v>
      </c>
      <c r="BJ7" s="64">
        <f t="shared" si="18"/>
        <v>87.1</v>
      </c>
      <c r="BK7" s="64">
        <f t="shared" si="18"/>
        <v>81.599999999999994</v>
      </c>
      <c r="BL7" s="64">
        <f t="shared" si="18"/>
        <v>84.7</v>
      </c>
      <c r="BM7" s="64">
        <f t="shared" si="18"/>
        <v>86.8</v>
      </c>
      <c r="BN7" s="64"/>
      <c r="BO7" s="64">
        <f>BO8</f>
        <v>76.7</v>
      </c>
      <c r="BP7" s="64">
        <f t="shared" ref="BP7:BX7" si="19">BP8</f>
        <v>76.8</v>
      </c>
      <c r="BQ7" s="64">
        <f t="shared" si="19"/>
        <v>79.099999999999994</v>
      </c>
      <c r="BR7" s="64">
        <f t="shared" si="19"/>
        <v>81.2</v>
      </c>
      <c r="BS7" s="64">
        <f t="shared" si="19"/>
        <v>87.2</v>
      </c>
      <c r="BT7" s="64">
        <f t="shared" si="19"/>
        <v>69.2</v>
      </c>
      <c r="BU7" s="64">
        <f t="shared" si="19"/>
        <v>69.099999999999994</v>
      </c>
      <c r="BV7" s="64">
        <f t="shared" si="19"/>
        <v>69.8</v>
      </c>
      <c r="BW7" s="64">
        <f t="shared" si="19"/>
        <v>71.2</v>
      </c>
      <c r="BX7" s="64">
        <f t="shared" si="19"/>
        <v>73</v>
      </c>
      <c r="BY7" s="64"/>
      <c r="BZ7" s="65">
        <f>BZ8</f>
        <v>47608</v>
      </c>
      <c r="CA7" s="65">
        <f t="shared" ref="CA7:CI7" si="20">CA8</f>
        <v>49603</v>
      </c>
      <c r="CB7" s="65">
        <f t="shared" si="20"/>
        <v>53604</v>
      </c>
      <c r="CC7" s="65">
        <f t="shared" si="20"/>
        <v>51432</v>
      </c>
      <c r="CD7" s="65">
        <f t="shared" si="20"/>
        <v>49698</v>
      </c>
      <c r="CE7" s="65">
        <f t="shared" si="20"/>
        <v>43981</v>
      </c>
      <c r="CF7" s="65">
        <f t="shared" si="20"/>
        <v>45099</v>
      </c>
      <c r="CG7" s="65">
        <f t="shared" si="20"/>
        <v>45085</v>
      </c>
      <c r="CH7" s="65">
        <f t="shared" si="20"/>
        <v>44825</v>
      </c>
      <c r="CI7" s="65">
        <f t="shared" si="20"/>
        <v>45494</v>
      </c>
      <c r="CJ7" s="64"/>
      <c r="CK7" s="65">
        <f>CK8</f>
        <v>11956</v>
      </c>
      <c r="CL7" s="65">
        <f t="shared" ref="CL7:CT7" si="21">CL8</f>
        <v>11889</v>
      </c>
      <c r="CM7" s="65">
        <f t="shared" si="21"/>
        <v>11925</v>
      </c>
      <c r="CN7" s="65">
        <f t="shared" si="21"/>
        <v>12143</v>
      </c>
      <c r="CO7" s="65">
        <f t="shared" si="21"/>
        <v>11978</v>
      </c>
      <c r="CP7" s="65">
        <f t="shared" si="21"/>
        <v>11009</v>
      </c>
      <c r="CQ7" s="65">
        <f t="shared" si="21"/>
        <v>11173</v>
      </c>
      <c r="CR7" s="65">
        <f t="shared" si="21"/>
        <v>11881</v>
      </c>
      <c r="CS7" s="65">
        <f t="shared" si="21"/>
        <v>12023</v>
      </c>
      <c r="CT7" s="65">
        <f t="shared" si="21"/>
        <v>12309</v>
      </c>
      <c r="CU7" s="64"/>
      <c r="CV7" s="64">
        <f>CV8</f>
        <v>58.4</v>
      </c>
      <c r="CW7" s="64">
        <f t="shared" ref="CW7:DE7" si="22">CW8</f>
        <v>60.3</v>
      </c>
      <c r="CX7" s="64">
        <f t="shared" si="22"/>
        <v>55.9</v>
      </c>
      <c r="CY7" s="64">
        <f t="shared" si="22"/>
        <v>58.8</v>
      </c>
      <c r="CZ7" s="64">
        <f t="shared" si="22"/>
        <v>61</v>
      </c>
      <c r="DA7" s="64">
        <f t="shared" si="22"/>
        <v>56.5</v>
      </c>
      <c r="DB7" s="64">
        <f t="shared" si="22"/>
        <v>57.6</v>
      </c>
      <c r="DC7" s="64">
        <f t="shared" si="22"/>
        <v>58.3</v>
      </c>
      <c r="DD7" s="64">
        <f t="shared" si="22"/>
        <v>59.7</v>
      </c>
      <c r="DE7" s="64">
        <f t="shared" si="22"/>
        <v>59</v>
      </c>
      <c r="DF7" s="64"/>
      <c r="DG7" s="64">
        <f>DG8</f>
        <v>23.3</v>
      </c>
      <c r="DH7" s="64">
        <f t="shared" ref="DH7:DP7" si="23">DH8</f>
        <v>21.1</v>
      </c>
      <c r="DI7" s="64">
        <f t="shared" si="23"/>
        <v>23.1</v>
      </c>
      <c r="DJ7" s="64">
        <f t="shared" si="23"/>
        <v>20.100000000000001</v>
      </c>
      <c r="DK7" s="64">
        <f t="shared" si="23"/>
        <v>19.399999999999999</v>
      </c>
      <c r="DL7" s="64">
        <f t="shared" si="23"/>
        <v>22</v>
      </c>
      <c r="DM7" s="64">
        <f t="shared" si="23"/>
        <v>21.3</v>
      </c>
      <c r="DN7" s="64">
        <f t="shared" si="23"/>
        <v>22</v>
      </c>
      <c r="DO7" s="64">
        <f t="shared" si="23"/>
        <v>20.9</v>
      </c>
      <c r="DP7" s="64">
        <f t="shared" si="23"/>
        <v>20.7</v>
      </c>
      <c r="DQ7" s="64"/>
      <c r="DR7" s="64">
        <f>DR8</f>
        <v>65.8</v>
      </c>
      <c r="DS7" s="64">
        <f t="shared" ref="DS7:EA7" si="24">DS8</f>
        <v>67</v>
      </c>
      <c r="DT7" s="64">
        <f t="shared" si="24"/>
        <v>68.7</v>
      </c>
      <c r="DU7" s="64">
        <f t="shared" si="24"/>
        <v>70.099999999999994</v>
      </c>
      <c r="DV7" s="64">
        <f t="shared" si="24"/>
        <v>71.8</v>
      </c>
      <c r="DW7" s="64">
        <f t="shared" si="24"/>
        <v>48.2</v>
      </c>
      <c r="DX7" s="64">
        <f t="shared" si="24"/>
        <v>49.7</v>
      </c>
      <c r="DY7" s="64">
        <f t="shared" si="24"/>
        <v>48.1</v>
      </c>
      <c r="DZ7" s="64">
        <f t="shared" si="24"/>
        <v>44.7</v>
      </c>
      <c r="EA7" s="64">
        <f t="shared" si="24"/>
        <v>46.9</v>
      </c>
      <c r="EB7" s="64"/>
      <c r="EC7" s="64">
        <f>EC8</f>
        <v>73.599999999999994</v>
      </c>
      <c r="ED7" s="64">
        <f t="shared" ref="ED7:EL7" si="25">ED8</f>
        <v>75.099999999999994</v>
      </c>
      <c r="EE7" s="64">
        <f t="shared" si="25"/>
        <v>78.8</v>
      </c>
      <c r="EF7" s="64">
        <f t="shared" si="25"/>
        <v>81</v>
      </c>
      <c r="EG7" s="64">
        <f t="shared" si="25"/>
        <v>85.1</v>
      </c>
      <c r="EH7" s="64">
        <f t="shared" si="25"/>
        <v>61.6</v>
      </c>
      <c r="EI7" s="64">
        <f t="shared" si="25"/>
        <v>66.900000000000006</v>
      </c>
      <c r="EJ7" s="64">
        <f t="shared" si="25"/>
        <v>66.5</v>
      </c>
      <c r="EK7" s="64">
        <f t="shared" si="25"/>
        <v>64.2</v>
      </c>
      <c r="EL7" s="64">
        <f t="shared" si="25"/>
        <v>67.3</v>
      </c>
      <c r="EM7" s="64"/>
      <c r="EN7" s="65">
        <f>EN8</f>
        <v>77424765</v>
      </c>
      <c r="EO7" s="65">
        <f t="shared" ref="EO7:EW7" si="26">EO8</f>
        <v>77444300</v>
      </c>
      <c r="EP7" s="65">
        <f t="shared" si="26"/>
        <v>77489515</v>
      </c>
      <c r="EQ7" s="65">
        <f t="shared" si="26"/>
        <v>77569460</v>
      </c>
      <c r="ER7" s="65">
        <f t="shared" si="26"/>
        <v>77624215</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242080</v>
      </c>
      <c r="D8" s="67">
        <v>46</v>
      </c>
      <c r="E8" s="67">
        <v>6</v>
      </c>
      <c r="F8" s="67">
        <v>0</v>
      </c>
      <c r="G8" s="67">
        <v>1</v>
      </c>
      <c r="H8" s="67" t="s">
        <v>129</v>
      </c>
      <c r="I8" s="67" t="s">
        <v>130</v>
      </c>
      <c r="J8" s="67" t="s">
        <v>131</v>
      </c>
      <c r="K8" s="67" t="s">
        <v>132</v>
      </c>
      <c r="L8" s="67" t="s">
        <v>133</v>
      </c>
      <c r="M8" s="67" t="s">
        <v>134</v>
      </c>
      <c r="N8" s="67" t="s">
        <v>135</v>
      </c>
      <c r="O8" s="67" t="s">
        <v>136</v>
      </c>
      <c r="P8" s="67" t="s">
        <v>137</v>
      </c>
      <c r="Q8" s="68">
        <v>9</v>
      </c>
      <c r="R8" s="67" t="s">
        <v>138</v>
      </c>
      <c r="S8" s="67" t="s">
        <v>139</v>
      </c>
      <c r="T8" s="67" t="s">
        <v>140</v>
      </c>
      <c r="U8" s="68">
        <v>79278</v>
      </c>
      <c r="V8" s="68">
        <v>18102</v>
      </c>
      <c r="W8" s="67" t="s">
        <v>141</v>
      </c>
      <c r="X8" s="69" t="s">
        <v>142</v>
      </c>
      <c r="Y8" s="68">
        <v>200</v>
      </c>
      <c r="Z8" s="68" t="s">
        <v>143</v>
      </c>
      <c r="AA8" s="68" t="s">
        <v>143</v>
      </c>
      <c r="AB8" s="68" t="s">
        <v>143</v>
      </c>
      <c r="AC8" s="68" t="s">
        <v>143</v>
      </c>
      <c r="AD8" s="68">
        <v>200</v>
      </c>
      <c r="AE8" s="68">
        <v>200</v>
      </c>
      <c r="AF8" s="68" t="s">
        <v>143</v>
      </c>
      <c r="AG8" s="68">
        <v>200</v>
      </c>
      <c r="AH8" s="70">
        <v>97.4</v>
      </c>
      <c r="AI8" s="70">
        <v>94.8</v>
      </c>
      <c r="AJ8" s="70">
        <v>104.7</v>
      </c>
      <c r="AK8" s="70">
        <v>98.7</v>
      </c>
      <c r="AL8" s="70">
        <v>98.6</v>
      </c>
      <c r="AM8" s="70">
        <v>98.1</v>
      </c>
      <c r="AN8" s="70">
        <v>97.9</v>
      </c>
      <c r="AO8" s="70">
        <v>96.6</v>
      </c>
      <c r="AP8" s="70">
        <v>96.2</v>
      </c>
      <c r="AQ8" s="70">
        <v>97.2</v>
      </c>
      <c r="AR8" s="70">
        <v>98.5</v>
      </c>
      <c r="AS8" s="70">
        <v>90.6</v>
      </c>
      <c r="AT8" s="70">
        <v>92</v>
      </c>
      <c r="AU8" s="70">
        <v>97.5</v>
      </c>
      <c r="AV8" s="70">
        <v>97.6</v>
      </c>
      <c r="AW8" s="70">
        <v>96.5</v>
      </c>
      <c r="AX8" s="70">
        <v>89.6</v>
      </c>
      <c r="AY8" s="70">
        <v>88</v>
      </c>
      <c r="AZ8" s="70">
        <v>86.2</v>
      </c>
      <c r="BA8" s="70">
        <v>85.7</v>
      </c>
      <c r="BB8" s="70">
        <v>85.9</v>
      </c>
      <c r="BC8" s="70">
        <v>89.7</v>
      </c>
      <c r="BD8" s="71">
        <v>240.3</v>
      </c>
      <c r="BE8" s="71">
        <v>225.6</v>
      </c>
      <c r="BF8" s="71">
        <v>197.2</v>
      </c>
      <c r="BG8" s="71">
        <v>200</v>
      </c>
      <c r="BH8" s="71">
        <v>194.5</v>
      </c>
      <c r="BI8" s="71">
        <v>103.1</v>
      </c>
      <c r="BJ8" s="71">
        <v>87.1</v>
      </c>
      <c r="BK8" s="71">
        <v>81.599999999999994</v>
      </c>
      <c r="BL8" s="71">
        <v>84.7</v>
      </c>
      <c r="BM8" s="71">
        <v>86.8</v>
      </c>
      <c r="BN8" s="71">
        <v>64.7</v>
      </c>
      <c r="BO8" s="70">
        <v>76.7</v>
      </c>
      <c r="BP8" s="70">
        <v>76.8</v>
      </c>
      <c r="BQ8" s="70">
        <v>79.099999999999994</v>
      </c>
      <c r="BR8" s="70">
        <v>81.2</v>
      </c>
      <c r="BS8" s="70">
        <v>87.2</v>
      </c>
      <c r="BT8" s="70">
        <v>69.2</v>
      </c>
      <c r="BU8" s="70">
        <v>69.099999999999994</v>
      </c>
      <c r="BV8" s="70">
        <v>69.8</v>
      </c>
      <c r="BW8" s="70">
        <v>71.2</v>
      </c>
      <c r="BX8" s="70">
        <v>73</v>
      </c>
      <c r="BY8" s="70">
        <v>74.8</v>
      </c>
      <c r="BZ8" s="71">
        <v>47608</v>
      </c>
      <c r="CA8" s="71">
        <v>49603</v>
      </c>
      <c r="CB8" s="71">
        <v>53604</v>
      </c>
      <c r="CC8" s="71">
        <v>51432</v>
      </c>
      <c r="CD8" s="71">
        <v>49698</v>
      </c>
      <c r="CE8" s="71">
        <v>43981</v>
      </c>
      <c r="CF8" s="71">
        <v>45099</v>
      </c>
      <c r="CG8" s="71">
        <v>45085</v>
      </c>
      <c r="CH8" s="71">
        <v>44825</v>
      </c>
      <c r="CI8" s="71">
        <v>45494</v>
      </c>
      <c r="CJ8" s="70">
        <v>50718</v>
      </c>
      <c r="CK8" s="71">
        <v>11956</v>
      </c>
      <c r="CL8" s="71">
        <v>11889</v>
      </c>
      <c r="CM8" s="71">
        <v>11925</v>
      </c>
      <c r="CN8" s="71">
        <v>12143</v>
      </c>
      <c r="CO8" s="71">
        <v>11978</v>
      </c>
      <c r="CP8" s="71">
        <v>11009</v>
      </c>
      <c r="CQ8" s="71">
        <v>11173</v>
      </c>
      <c r="CR8" s="71">
        <v>11881</v>
      </c>
      <c r="CS8" s="71">
        <v>12023</v>
      </c>
      <c r="CT8" s="71">
        <v>12309</v>
      </c>
      <c r="CU8" s="70">
        <v>14202</v>
      </c>
      <c r="CV8" s="71">
        <v>58.4</v>
      </c>
      <c r="CW8" s="71">
        <v>60.3</v>
      </c>
      <c r="CX8" s="71">
        <v>55.9</v>
      </c>
      <c r="CY8" s="71">
        <v>58.8</v>
      </c>
      <c r="CZ8" s="71">
        <v>61</v>
      </c>
      <c r="DA8" s="71">
        <v>56.5</v>
      </c>
      <c r="DB8" s="71">
        <v>57.6</v>
      </c>
      <c r="DC8" s="71">
        <v>58.3</v>
      </c>
      <c r="DD8" s="71">
        <v>59.7</v>
      </c>
      <c r="DE8" s="71">
        <v>59</v>
      </c>
      <c r="DF8" s="71">
        <v>55</v>
      </c>
      <c r="DG8" s="71">
        <v>23.3</v>
      </c>
      <c r="DH8" s="71">
        <v>21.1</v>
      </c>
      <c r="DI8" s="71">
        <v>23.1</v>
      </c>
      <c r="DJ8" s="71">
        <v>20.100000000000001</v>
      </c>
      <c r="DK8" s="71">
        <v>19.399999999999999</v>
      </c>
      <c r="DL8" s="71">
        <v>22</v>
      </c>
      <c r="DM8" s="71">
        <v>21.3</v>
      </c>
      <c r="DN8" s="71">
        <v>22</v>
      </c>
      <c r="DO8" s="71">
        <v>20.9</v>
      </c>
      <c r="DP8" s="71">
        <v>20.7</v>
      </c>
      <c r="DQ8" s="71">
        <v>24.3</v>
      </c>
      <c r="DR8" s="70">
        <v>65.8</v>
      </c>
      <c r="DS8" s="70">
        <v>67</v>
      </c>
      <c r="DT8" s="70">
        <v>68.7</v>
      </c>
      <c r="DU8" s="70">
        <v>70.099999999999994</v>
      </c>
      <c r="DV8" s="70">
        <v>71.8</v>
      </c>
      <c r="DW8" s="70">
        <v>48.2</v>
      </c>
      <c r="DX8" s="70">
        <v>49.7</v>
      </c>
      <c r="DY8" s="70">
        <v>48.1</v>
      </c>
      <c r="DZ8" s="70">
        <v>44.7</v>
      </c>
      <c r="EA8" s="70">
        <v>46.9</v>
      </c>
      <c r="EB8" s="70">
        <v>51.6</v>
      </c>
      <c r="EC8" s="70">
        <v>73.599999999999994</v>
      </c>
      <c r="ED8" s="70">
        <v>75.099999999999994</v>
      </c>
      <c r="EE8" s="70">
        <v>78.8</v>
      </c>
      <c r="EF8" s="70">
        <v>81</v>
      </c>
      <c r="EG8" s="70">
        <v>85.1</v>
      </c>
      <c r="EH8" s="70">
        <v>61.6</v>
      </c>
      <c r="EI8" s="70">
        <v>66.900000000000006</v>
      </c>
      <c r="EJ8" s="70">
        <v>66.5</v>
      </c>
      <c r="EK8" s="70">
        <v>64.2</v>
      </c>
      <c r="EL8" s="70">
        <v>67.3</v>
      </c>
      <c r="EM8" s="70">
        <v>67.599999999999994</v>
      </c>
      <c r="EN8" s="71">
        <v>77424765</v>
      </c>
      <c r="EO8" s="71">
        <v>77444300</v>
      </c>
      <c r="EP8" s="71">
        <v>77489515</v>
      </c>
      <c r="EQ8" s="71">
        <v>77569460</v>
      </c>
      <c r="ER8" s="71">
        <v>77624215</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2019-02-04T23:44:25Z</cp:lastPrinted>
  <dcterms:created xsi:type="dcterms:W3CDTF">2018-12-07T10:44:35Z</dcterms:created>
  <dcterms:modified xsi:type="dcterms:W3CDTF">2019-02-13T01:26:06Z</dcterms:modified>
  <cp:category/>
</cp:coreProperties>
</file>