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jBgisY2BxRtI6Ee9X2dj6OMFg1jUvWN33gQzSpRBbG1zwf2ECQMEB7iY1j8cyUJlbNMW1DGnG5B+iuV2hfrA==" workbookSaltValue="baOiZqH/LoPIhUXHGCuIQ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<sst xmlns="http://schemas.openxmlformats.org/spreadsheetml/2006/main" count="232" uniqueCount="120">
  <si>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</si>
  <si>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</si>
  <si>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</si>
  <si>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</si>
  <si>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</si>
  <si>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</si>
  <si>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</si>
  <si>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</si>
  <si>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</si>
  <si>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</si>
  <si>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</si>
  <si>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</si>
  <si>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</si>
  <si>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</si>
  <si>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</si>
  <si>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</si>
  <si>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</si>
  <si>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</si>
  <si>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</si>
  <si>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</si>
  <si>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</si>
  <si>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</si>
  <si>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</si>
  <si>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</si>
  <si>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</si>
  <si>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</si>
  <si>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</si>
  <si>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</si>
  <si>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</si>
  <si>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</si>
  <si>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</si>
  <si>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</si>
  <si>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</si>
  <si>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</si>
  <si>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</si>
  <si>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</si>
  <si>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</si>
  <si>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</si>
  <si>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</si>
  <si>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</si>
  <si>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</si>
  <si>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</si>
  <si>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</si>
  <si>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</si>
  <si>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</si>
  <si>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</si>
  <si>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</si>
  <si>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</si>
  <si>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</si>
  <si>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</si>
  <si>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</si>
  <si>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</si>
  <si>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</si>
  <si>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</si>
  <si>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</si>
  <si>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</si>
  <si>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</si>
  <si>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</si>
  <si>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</si>
  <si>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</si>
  <si>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</si>
  <si>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</si>
  <si>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</si>
  <si>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</si>
  <si>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</si>
  <si>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</si>
  <si>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</si>
  <si>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</si>
  <si>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</si>
  <si>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</si>
  <si>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</si>
  <si>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</si>
  <si>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</si>
  <si>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</si>
  <si>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</si>
  <si>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</si>
  <si>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</si>
  <si>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</si>
  <si>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</si>
  <si>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</si>
  <si>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</si>
  <si>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</si>
  <si>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</si>
  <si>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</si>
  <si>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</si>
  <si>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</si>
  <si>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</si>
  <si>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</si>
  <si>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</si>
  <si>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</si>
  <si>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</si>
  <si>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</si>
  <si>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</si>
  <si>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</si>
  <si>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</si>
  <si>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</si>
  <si>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</si>
  <si>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</si>
  <si>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</si>
  <si>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</si>
  <si>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</si>
  <si>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</si>
  <si>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</si>
  <si>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</si>
  <si>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</si>
  <si>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</si>
  <si>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</si>
  <si>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</si>
  <si>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</si>
  <si>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</si>
  <si>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</si>
  <si>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</si>
  <si>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</si>
  <si>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</si>
  <si>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</si>
  <si>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</si>
  <si>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</si>
  <si>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経常収支比率が100％を超え、累積欠損金もないことから、健全な経営ができています。
平成29年4月1日に約10％の値上げとなる料金改定を実施したことにより、料金回収率が100％を超えました。また、勢和地域の施設改修が完了したことにより有収率も向上しています。
一方、類似団体に比べて企業債残高が多いことや、給水原価が全国平均より高いことから、投資の効率化や維持管理費の削減などの改善を行っていく必要があります。</t>
    <rPh sb="0" eb="2">
      <t>ケイジョウ</t>
    </rPh>
    <rPh sb="2" eb="4">
      <t>シュウシ</t>
    </rPh>
    <rPh sb="4" eb="6">
      <t>ヒリツ</t>
    </rPh>
    <rPh sb="12" eb="13">
      <t>コ</t>
    </rPh>
    <rPh sb="15" eb="17">
      <t>ルイセキ</t>
    </rPh>
    <rPh sb="17" eb="20">
      <t>ケッソンキン</t>
    </rPh>
    <rPh sb="28" eb="30">
      <t>ケンゼン</t>
    </rPh>
    <rPh sb="31" eb="33">
      <t>ケイエイ</t>
    </rPh>
    <rPh sb="42" eb="44">
      <t>ヘイセイ</t>
    </rPh>
    <rPh sb="46" eb="47">
      <t>ネン</t>
    </rPh>
    <rPh sb="48" eb="49">
      <t>ガツ</t>
    </rPh>
    <rPh sb="50" eb="51">
      <t>ニチ</t>
    </rPh>
    <rPh sb="52" eb="53">
      <t>ヤク</t>
    </rPh>
    <rPh sb="57" eb="59">
      <t>ネア</t>
    </rPh>
    <rPh sb="63" eb="65">
      <t>リョウキン</t>
    </rPh>
    <rPh sb="65" eb="67">
      <t>カイテイ</t>
    </rPh>
    <rPh sb="68" eb="70">
      <t>ジッシ</t>
    </rPh>
    <rPh sb="78" eb="80">
      <t>リョウキン</t>
    </rPh>
    <rPh sb="80" eb="82">
      <t>カイシュウ</t>
    </rPh>
    <rPh sb="82" eb="83">
      <t>リツ</t>
    </rPh>
    <rPh sb="89" eb="90">
      <t>コ</t>
    </rPh>
    <rPh sb="98" eb="100">
      <t>セイワ</t>
    </rPh>
    <rPh sb="100" eb="102">
      <t>チイキ</t>
    </rPh>
    <rPh sb="103" eb="105">
      <t>シセツ</t>
    </rPh>
    <rPh sb="105" eb="107">
      <t>カイシュウ</t>
    </rPh>
    <rPh sb="108" eb="110">
      <t>カンリョウ</t>
    </rPh>
    <rPh sb="117" eb="119">
      <t>ユウシュウ</t>
    </rPh>
    <rPh sb="119" eb="120">
      <t>リツ</t>
    </rPh>
    <rPh sb="121" eb="123">
      <t>コウジョウ</t>
    </rPh>
    <rPh sb="130" eb="132">
      <t>イッポウ</t>
    </rPh>
    <rPh sb="133" eb="135">
      <t>ルイジ</t>
    </rPh>
    <rPh sb="135" eb="137">
      <t>ダンタイ</t>
    </rPh>
    <rPh sb="138" eb="139">
      <t>クラ</t>
    </rPh>
    <rPh sb="141" eb="143">
      <t>キギョウ</t>
    </rPh>
    <rPh sb="143" eb="144">
      <t>サイ</t>
    </rPh>
    <rPh sb="144" eb="146">
      <t>ザンダカ</t>
    </rPh>
    <rPh sb="147" eb="148">
      <t>オオ</t>
    </rPh>
    <rPh sb="153" eb="155">
      <t>キュウスイ</t>
    </rPh>
    <rPh sb="155" eb="157">
      <t>ゲンカ</t>
    </rPh>
    <rPh sb="158" eb="160">
      <t>ゼンコク</t>
    </rPh>
    <rPh sb="160" eb="162">
      <t>ヘイキン</t>
    </rPh>
    <rPh sb="164" eb="165">
      <t>タカ</t>
    </rPh>
    <rPh sb="171" eb="173">
      <t>トウシ</t>
    </rPh>
    <rPh sb="174" eb="177">
      <t>コウリツカ</t>
    </rPh>
    <rPh sb="178" eb="180">
      <t>イジ</t>
    </rPh>
    <rPh sb="180" eb="183">
      <t>カンリヒ</t>
    </rPh>
    <rPh sb="184" eb="186">
      <t>サクゲン</t>
    </rPh>
    <rPh sb="189" eb="191">
      <t>カイゼン</t>
    </rPh>
    <rPh sb="192" eb="193">
      <t>オコナ</t>
    </rPh>
    <rPh sb="197" eb="199">
      <t>ヒツヨウ</t>
    </rPh>
    <phoneticPr fontId="4"/>
  </si>
  <si>
    <t>平成29年度に実施した料金改定により収益が増加し、安定的な経営ができています。ただし、今後の更新工事をはじめとする大規模な事業の実施に備えるため、さらなる経営の改善に努めていく必要があります。
施設の更新については、新たに策定した更新計画に基づき、経営状況を見ながら緊急度の高い箇所から順次改修を行っていきます。</t>
    <rPh sb="0" eb="2">
      <t>ヘイセイ</t>
    </rPh>
    <rPh sb="4" eb="6">
      <t>ネンド</t>
    </rPh>
    <rPh sb="7" eb="9">
      <t>ジッシ</t>
    </rPh>
    <rPh sb="11" eb="13">
      <t>リョウキン</t>
    </rPh>
    <rPh sb="13" eb="15">
      <t>カイテイ</t>
    </rPh>
    <rPh sb="18" eb="20">
      <t>シュウエキ</t>
    </rPh>
    <rPh sb="21" eb="23">
      <t>ゾウカ</t>
    </rPh>
    <rPh sb="25" eb="28">
      <t>アンテイテキ</t>
    </rPh>
    <rPh sb="29" eb="31">
      <t>ケイエイ</t>
    </rPh>
    <rPh sb="43" eb="45">
      <t>コンゴ</t>
    </rPh>
    <rPh sb="46" eb="48">
      <t>コウシン</t>
    </rPh>
    <rPh sb="48" eb="50">
      <t>コウジ</t>
    </rPh>
    <rPh sb="57" eb="60">
      <t>ダイキボ</t>
    </rPh>
    <rPh sb="61" eb="63">
      <t>ジギョウ</t>
    </rPh>
    <rPh sb="64" eb="66">
      <t>ジッシ</t>
    </rPh>
    <rPh sb="67" eb="68">
      <t>ソナ</t>
    </rPh>
    <rPh sb="77" eb="79">
      <t>ケイエイ</t>
    </rPh>
    <rPh sb="80" eb="82">
      <t>カイゼン</t>
    </rPh>
    <rPh sb="83" eb="84">
      <t>ツト</t>
    </rPh>
    <rPh sb="88" eb="90">
      <t>ヒツヨウ</t>
    </rPh>
    <rPh sb="97" eb="99">
      <t>シセツ</t>
    </rPh>
    <rPh sb="100" eb="102">
      <t>コウシン</t>
    </rPh>
    <rPh sb="108" eb="109">
      <t>アラ</t>
    </rPh>
    <rPh sb="111" eb="113">
      <t>サクテイ</t>
    </rPh>
    <rPh sb="115" eb="117">
      <t>コウシン</t>
    </rPh>
    <rPh sb="117" eb="119">
      <t>ケイカク</t>
    </rPh>
    <rPh sb="120" eb="121">
      <t>モト</t>
    </rPh>
    <rPh sb="124" eb="126">
      <t>ケイエイ</t>
    </rPh>
    <rPh sb="126" eb="128">
      <t>ジョウキョウ</t>
    </rPh>
    <rPh sb="129" eb="130">
      <t>ミ</t>
    </rPh>
    <rPh sb="133" eb="136">
      <t>キンキュウド</t>
    </rPh>
    <rPh sb="137" eb="138">
      <t>タカ</t>
    </rPh>
    <rPh sb="139" eb="141">
      <t>カショ</t>
    </rPh>
    <rPh sb="143" eb="145">
      <t>ジュンジ</t>
    </rPh>
    <rPh sb="145" eb="147">
      <t>カイシュウ</t>
    </rPh>
    <rPh sb="148" eb="149">
      <t>オコナ</t>
    </rPh>
    <phoneticPr fontId="4"/>
  </si>
  <si>
    <t>減価償却率が類似団体に比べ高いことからも、老朽化施設の耐震化及び更新を行っていく必要があり、平成29年度に管網計算や施設の耐震診断を実施し、「多気地域管路耐震化・更新計画」を策定しました。
今後はこの計画に基づき順次改修を行っていきます。</t>
    <rPh sb="0" eb="2">
      <t>ゲンカ</t>
    </rPh>
    <rPh sb="2" eb="4">
      <t>ショウキャク</t>
    </rPh>
    <rPh sb="6" eb="8">
      <t>ルイジ</t>
    </rPh>
    <rPh sb="8" eb="10">
      <t>ダンタイ</t>
    </rPh>
    <rPh sb="11" eb="12">
      <t>クラ</t>
    </rPh>
    <rPh sb="13" eb="14">
      <t>タカ</t>
    </rPh>
    <rPh sb="21" eb="24">
      <t>ロウキュウカ</t>
    </rPh>
    <rPh sb="24" eb="26">
      <t>シセツ</t>
    </rPh>
    <rPh sb="27" eb="30">
      <t>タイシンカ</t>
    </rPh>
    <rPh sb="30" eb="31">
      <t>オヨ</t>
    </rPh>
    <rPh sb="32" eb="34">
      <t>コウシン</t>
    </rPh>
    <rPh sb="35" eb="36">
      <t>オコナ</t>
    </rPh>
    <rPh sb="40" eb="42">
      <t>ヒツヨウ</t>
    </rPh>
    <rPh sb="46" eb="48">
      <t>ヘイセイ</t>
    </rPh>
    <rPh sb="50" eb="52">
      <t>ネンド</t>
    </rPh>
    <rPh sb="53" eb="54">
      <t>カン</t>
    </rPh>
    <rPh sb="54" eb="55">
      <t>モウ</t>
    </rPh>
    <rPh sb="55" eb="57">
      <t>ケイサン</t>
    </rPh>
    <rPh sb="58" eb="60">
      <t>シセツ</t>
    </rPh>
    <rPh sb="61" eb="63">
      <t>タイシン</t>
    </rPh>
    <rPh sb="63" eb="65">
      <t>シンダン</t>
    </rPh>
    <rPh sb="66" eb="68">
      <t>ジッシ</t>
    </rPh>
    <rPh sb="71" eb="73">
      <t>タキ</t>
    </rPh>
    <rPh sb="73" eb="75">
      <t>チイキ</t>
    </rPh>
    <rPh sb="75" eb="77">
      <t>カンロ</t>
    </rPh>
    <rPh sb="77" eb="80">
      <t>タイシンカ</t>
    </rPh>
    <rPh sb="81" eb="83">
      <t>コウシン</t>
    </rPh>
    <rPh sb="83" eb="85">
      <t>ケイカク</t>
    </rPh>
    <rPh sb="87" eb="89">
      <t>サクテイ</t>
    </rPh>
    <rPh sb="95" eb="97">
      <t>コンゴ</t>
    </rPh>
    <rPh sb="100" eb="102">
      <t>ケイカク</t>
    </rPh>
    <rPh sb="103" eb="104">
      <t>モト</t>
    </rPh>
    <rPh sb="106" eb="108">
      <t>ジュンジ</t>
    </rPh>
    <rPh sb="108" eb="110">
      <t>カイシュウ</t>
    </rPh>
    <rPh sb="111" eb="11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</si>
</sst>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0.75</c:v>
                </c:pt>
                <c:pt idx="4" formatCode="#,##0.00;&quot;△&quot;#,##0.00;&quot;-&quot;">
                  <c:v>1.0900000000000001</c:v>
                </c:pt>
              </c:numCache>
            </c:numRef>
          </c:val>
          <c:extLst xmlns:c16r2="http://schemas.microsoft.com/office/drawing/2015/06/chart">
            <c:ext xmlns:c16="http://schemas.microsoft.com/office/drawing/2014/chart" uri="{C3380CC4-5D6E-409C-BE32-E72D297353CC}">
              <c16:uniqueId val="{00000000-4D41-4E52-8614-8339765B8B72}"/>
            </c:ext>
          </c:extLst>
        </c:ser>
        <c:dLbls>
          <c:showLegendKey val="0"/>
          <c:showVal val="0"/>
          <c:showCatName val="0"/>
          <c:showSerName val="0"/>
          <c:showPercent val="0"/>
          <c:showBubbleSize val="0"/>
        </c:dLbls>
        <c:gapWidth val="150"/>
        <c:axId val="80884096"/>
        <c:axId val="8104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4D41-4E52-8614-8339765B8B72}"/>
            </c:ext>
          </c:extLst>
        </c:ser>
        <c:dLbls>
          <c:showLegendKey val="0"/>
          <c:showVal val="0"/>
          <c:showCatName val="0"/>
          <c:showSerName val="0"/>
          <c:showPercent val="0"/>
          <c:showBubbleSize val="0"/>
        </c:dLbls>
        <c:marker val="1"/>
        <c:smooth val="0"/>
        <c:axId val="80884096"/>
        <c:axId val="81045376"/>
      </c:lineChart>
      <c:dateAx>
        <c:axId val="80884096"/>
        <c:scaling>
          <c:orientation val="minMax"/>
        </c:scaling>
        <c:delete val="1"/>
        <c:axPos val="b"/>
        <c:numFmt formatCode="ge" sourceLinked="1"/>
        <c:majorTickMark val="none"/>
        <c:minorTickMark val="none"/>
        <c:tickLblPos val="none"/>
        <c:crossAx val="81045376"/>
        <c:crosses val="autoZero"/>
        <c:auto val="1"/>
        <c:lblOffset val="100"/>
        <c:baseTimeUnit val="years"/>
      </c:dateAx>
      <c:valAx>
        <c:axId val="810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67.87</c:v>
                </c:pt>
                <c:pt idx="1">
                  <c:v>67.81</c:v>
                </c:pt>
                <c:pt idx="2">
                  <c:v>68.52</c:v>
                </c:pt>
                <c:pt idx="3">
                  <c:v>64.62</c:v>
                </c:pt>
                <c:pt idx="4">
                  <c:v>63.5</c:v>
                </c:pt>
              </c:numCache>
            </c:numRef>
          </c:val>
          <c:extLst xmlns:c16r2="http://schemas.microsoft.com/office/drawing/2015/06/chart">
            <c:ext xmlns:c16="http://schemas.microsoft.com/office/drawing/2014/chart" uri="{C3380CC4-5D6E-409C-BE32-E72D297353CC}">
              <c16:uniqueId val="{00000000-76D4-4964-AFBD-24A7437D6329}"/>
            </c:ext>
          </c:extLst>
        </c:ser>
        <c:dLbls>
          <c:showLegendKey val="0"/>
          <c:showVal val="0"/>
          <c:showCatName val="0"/>
          <c:showSerName val="0"/>
          <c:showPercent val="0"/>
          <c:showBubbleSize val="0"/>
        </c:dLbls>
        <c:gapWidth val="150"/>
        <c:axId val="98017664"/>
        <c:axId val="980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76D4-4964-AFBD-24A7437D6329}"/>
            </c:ext>
          </c:extLst>
        </c:ser>
        <c:dLbls>
          <c:showLegendKey val="0"/>
          <c:showVal val="0"/>
          <c:showCatName val="0"/>
          <c:showSerName val="0"/>
          <c:showPercent val="0"/>
          <c:showBubbleSize val="0"/>
        </c:dLbls>
        <c:marker val="1"/>
        <c:smooth val="0"/>
        <c:axId val="98017664"/>
        <c:axId val="98019584"/>
      </c:lineChart>
      <c:dateAx>
        <c:axId val="98017664"/>
        <c:scaling>
          <c:orientation val="minMax"/>
        </c:scaling>
        <c:delete val="1"/>
        <c:axPos val="b"/>
        <c:numFmt formatCode="ge" sourceLinked="1"/>
        <c:majorTickMark val="none"/>
        <c:minorTickMark val="none"/>
        <c:tickLblPos val="none"/>
        <c:crossAx val="98019584"/>
        <c:crosses val="autoZero"/>
        <c:auto val="1"/>
        <c:lblOffset val="100"/>
        <c:baseTimeUnit val="years"/>
      </c:dateAx>
      <c:valAx>
        <c:axId val="980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84.83</c:v>
                </c:pt>
                <c:pt idx="1">
                  <c:v>82.73</c:v>
                </c:pt>
                <c:pt idx="2">
                  <c:v>81.3</c:v>
                </c:pt>
                <c:pt idx="3">
                  <c:v>86.33</c:v>
                </c:pt>
                <c:pt idx="4">
                  <c:v>88.64</c:v>
                </c:pt>
              </c:numCache>
            </c:numRef>
          </c:val>
          <c:extLst xmlns:c16r2="http://schemas.microsoft.com/office/drawing/2015/06/chart">
            <c:ext xmlns:c16="http://schemas.microsoft.com/office/drawing/2014/chart" uri="{C3380CC4-5D6E-409C-BE32-E72D297353CC}">
              <c16:uniqueId val="{00000000-BC0E-41F4-8558-15E3CCC4E317}"/>
            </c:ext>
          </c:extLst>
        </c:ser>
        <c:dLbls>
          <c:showLegendKey val="0"/>
          <c:showVal val="0"/>
          <c:showCatName val="0"/>
          <c:showSerName val="0"/>
          <c:showPercent val="0"/>
          <c:showBubbleSize val="0"/>
        </c:dLbls>
        <c:gapWidth val="150"/>
        <c:axId val="98259712"/>
        <c:axId val="9826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BC0E-41F4-8558-15E3CCC4E317}"/>
            </c:ext>
          </c:extLst>
        </c:ser>
        <c:dLbls>
          <c:showLegendKey val="0"/>
          <c:showVal val="0"/>
          <c:showCatName val="0"/>
          <c:showSerName val="0"/>
          <c:showPercent val="0"/>
          <c:showBubbleSize val="0"/>
        </c:dLbls>
        <c:marker val="1"/>
        <c:smooth val="0"/>
        <c:axId val="98259712"/>
        <c:axId val="98261632"/>
      </c:lineChart>
      <c:dateAx>
        <c:axId val="98259712"/>
        <c:scaling>
          <c:orientation val="minMax"/>
        </c:scaling>
        <c:delete val="1"/>
        <c:axPos val="b"/>
        <c:numFmt formatCode="ge" sourceLinked="1"/>
        <c:majorTickMark val="none"/>
        <c:minorTickMark val="none"/>
        <c:tickLblPos val="none"/>
        <c:crossAx val="98261632"/>
        <c:crosses val="autoZero"/>
        <c:auto val="1"/>
        <c:lblOffset val="100"/>
        <c:baseTimeUnit val="years"/>
      </c:dateAx>
      <c:valAx>
        <c:axId val="982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113.41</c:v>
                </c:pt>
                <c:pt idx="1">
                  <c:v>112.28</c:v>
                </c:pt>
                <c:pt idx="2">
                  <c:v>121.89</c:v>
                </c:pt>
                <c:pt idx="3">
                  <c:v>107.33</c:v>
                </c:pt>
                <c:pt idx="4">
                  <c:v>108.45</c:v>
                </c:pt>
              </c:numCache>
            </c:numRef>
          </c:val>
          <c:extLst xmlns:c16r2="http://schemas.microsoft.com/office/drawing/2015/06/chart">
            <c:ext xmlns:c16="http://schemas.microsoft.com/office/drawing/2014/chart" uri="{C3380CC4-5D6E-409C-BE32-E72D297353CC}">
              <c16:uniqueId val="{00000000-71C1-418D-A8BF-62A5FDDE4090}"/>
            </c:ext>
          </c:extLst>
        </c:ser>
        <c:dLbls>
          <c:showLegendKey val="0"/>
          <c:showVal val="0"/>
          <c:showCatName val="0"/>
          <c:showSerName val="0"/>
          <c:showPercent val="0"/>
          <c:showBubbleSize val="0"/>
        </c:dLbls>
        <c:gapWidth val="150"/>
        <c:axId val="81238656"/>
        <c:axId val="8128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71C1-418D-A8BF-62A5FDDE4090}"/>
            </c:ext>
          </c:extLst>
        </c:ser>
        <c:dLbls>
          <c:showLegendKey val="0"/>
          <c:showVal val="0"/>
          <c:showCatName val="0"/>
          <c:showSerName val="0"/>
          <c:showPercent val="0"/>
          <c:showBubbleSize val="0"/>
        </c:dLbls>
        <c:marker val="1"/>
        <c:smooth val="0"/>
        <c:axId val="81238656"/>
        <c:axId val="81286272"/>
      </c:lineChart>
      <c:dateAx>
        <c:axId val="81238656"/>
        <c:scaling>
          <c:orientation val="minMax"/>
        </c:scaling>
        <c:delete val="1"/>
        <c:axPos val="b"/>
        <c:numFmt formatCode="ge" sourceLinked="1"/>
        <c:majorTickMark val="none"/>
        <c:minorTickMark val="none"/>
        <c:tickLblPos val="none"/>
        <c:crossAx val="81286272"/>
        <c:crosses val="autoZero"/>
        <c:auto val="1"/>
        <c:lblOffset val="100"/>
        <c:baseTimeUnit val="years"/>
      </c:dateAx>
      <c:valAx>
        <c:axId val="8128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2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33.1</c:v>
                </c:pt>
                <c:pt idx="1">
                  <c:v>61.01</c:v>
                </c:pt>
                <c:pt idx="2">
                  <c:v>50.99</c:v>
                </c:pt>
                <c:pt idx="3">
                  <c:v>49.49</c:v>
                </c:pt>
                <c:pt idx="4">
                  <c:v>51.58</c:v>
                </c:pt>
              </c:numCache>
            </c:numRef>
          </c:val>
          <c:extLst xmlns:c16r2="http://schemas.microsoft.com/office/drawing/2015/06/chart">
            <c:ext xmlns:c16="http://schemas.microsoft.com/office/drawing/2014/chart" uri="{C3380CC4-5D6E-409C-BE32-E72D297353CC}">
              <c16:uniqueId val="{00000000-588C-4379-90EF-86E29FBFD8FD}"/>
            </c:ext>
          </c:extLst>
        </c:ser>
        <c:dLbls>
          <c:showLegendKey val="0"/>
          <c:showVal val="0"/>
          <c:showCatName val="0"/>
          <c:showSerName val="0"/>
          <c:showPercent val="0"/>
          <c:showBubbleSize val="0"/>
        </c:dLbls>
        <c:gapWidth val="150"/>
        <c:axId val="86116992"/>
        <c:axId val="861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588C-4379-90EF-86E29FBFD8FD}"/>
            </c:ext>
          </c:extLst>
        </c:ser>
        <c:dLbls>
          <c:showLegendKey val="0"/>
          <c:showVal val="0"/>
          <c:showCatName val="0"/>
          <c:showSerName val="0"/>
          <c:showPercent val="0"/>
          <c:showBubbleSize val="0"/>
        </c:dLbls>
        <c:marker val="1"/>
        <c:smooth val="0"/>
        <c:axId val="86116992"/>
        <c:axId val="86154624"/>
      </c:lineChart>
      <c:dateAx>
        <c:axId val="86116992"/>
        <c:scaling>
          <c:orientation val="minMax"/>
        </c:scaling>
        <c:delete val="1"/>
        <c:axPos val="b"/>
        <c:numFmt formatCode="ge" sourceLinked="1"/>
        <c:majorTickMark val="none"/>
        <c:minorTickMark val="none"/>
        <c:tickLblPos val="none"/>
        <c:crossAx val="86154624"/>
        <c:crosses val="autoZero"/>
        <c:auto val="1"/>
        <c:lblOffset val="100"/>
        <c:baseTimeUnit val="years"/>
      </c:dateAx>
      <c:valAx>
        <c:axId val="861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0.56999999999999995</c:v>
                </c:pt>
                <c:pt idx="1">
                  <c:v>0.56999999999999995</c:v>
                </c:pt>
                <c:pt idx="2">
                  <c:v>0.56999999999999995</c:v>
                </c:pt>
                <c:pt idx="3">
                  <c:v>0.56999999999999995</c:v>
                </c:pt>
                <c:pt idx="4">
                  <c:v>0.56999999999999995</c:v>
                </c:pt>
              </c:numCache>
            </c:numRef>
          </c:val>
          <c:extLst xmlns:c16r2="http://schemas.microsoft.com/office/drawing/2015/06/chart">
            <c:ext xmlns:c16="http://schemas.microsoft.com/office/drawing/2014/chart" uri="{C3380CC4-5D6E-409C-BE32-E72D297353CC}">
              <c16:uniqueId val="{00000000-7817-4CEB-BDE1-2D8F5DC3ECE9}"/>
            </c:ext>
          </c:extLst>
        </c:ser>
        <c:dLbls>
          <c:showLegendKey val="0"/>
          <c:showVal val="0"/>
          <c:showCatName val="0"/>
          <c:showSerName val="0"/>
          <c:showPercent val="0"/>
          <c:showBubbleSize val="0"/>
        </c:dLbls>
        <c:gapWidth val="150"/>
        <c:axId val="94240768"/>
        <c:axId val="942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7817-4CEB-BDE1-2D8F5DC3ECE9}"/>
            </c:ext>
          </c:extLst>
        </c:ser>
        <c:dLbls>
          <c:showLegendKey val="0"/>
          <c:showVal val="0"/>
          <c:showCatName val="0"/>
          <c:showSerName val="0"/>
          <c:showPercent val="0"/>
          <c:showBubbleSize val="0"/>
        </c:dLbls>
        <c:marker val="1"/>
        <c:smooth val="0"/>
        <c:axId val="94240768"/>
        <c:axId val="94247936"/>
      </c:lineChart>
      <c:dateAx>
        <c:axId val="94240768"/>
        <c:scaling>
          <c:orientation val="minMax"/>
        </c:scaling>
        <c:delete val="1"/>
        <c:axPos val="b"/>
        <c:numFmt formatCode="ge" sourceLinked="1"/>
        <c:majorTickMark val="none"/>
        <c:minorTickMark val="none"/>
        <c:tickLblPos val="none"/>
        <c:crossAx val="94247936"/>
        <c:crosses val="autoZero"/>
        <c:auto val="1"/>
        <c:lblOffset val="100"/>
        <c:baseTimeUnit val="years"/>
      </c:dateAx>
      <c:valAx>
        <c:axId val="942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D5-4BF3-8DA1-F56B4BD6DC7A}"/>
            </c:ext>
          </c:extLst>
        </c:ser>
        <c:dLbls>
          <c:showLegendKey val="0"/>
          <c:showVal val="0"/>
          <c:showCatName val="0"/>
          <c:showSerName val="0"/>
          <c:showPercent val="0"/>
          <c:showBubbleSize val="0"/>
        </c:dLbls>
        <c:gapWidth val="150"/>
        <c:axId val="97343744"/>
        <c:axId val="973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E6D5-4BF3-8DA1-F56B4BD6DC7A}"/>
            </c:ext>
          </c:extLst>
        </c:ser>
        <c:dLbls>
          <c:showLegendKey val="0"/>
          <c:showVal val="0"/>
          <c:showCatName val="0"/>
          <c:showSerName val="0"/>
          <c:showPercent val="0"/>
          <c:showBubbleSize val="0"/>
        </c:dLbls>
        <c:marker val="1"/>
        <c:smooth val="0"/>
        <c:axId val="97343744"/>
        <c:axId val="97350016"/>
      </c:lineChart>
      <c:dateAx>
        <c:axId val="97343744"/>
        <c:scaling>
          <c:orientation val="minMax"/>
        </c:scaling>
        <c:delete val="1"/>
        <c:axPos val="b"/>
        <c:numFmt formatCode="ge" sourceLinked="1"/>
        <c:majorTickMark val="none"/>
        <c:minorTickMark val="none"/>
        <c:tickLblPos val="none"/>
        <c:crossAx val="97350016"/>
        <c:crosses val="autoZero"/>
        <c:auto val="1"/>
        <c:lblOffset val="100"/>
        <c:baseTimeUnit val="years"/>
      </c:dateAx>
      <c:valAx>
        <c:axId val="9735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3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544.53</c:v>
                </c:pt>
                <c:pt idx="1">
                  <c:v>1115.74</c:v>
                </c:pt>
                <c:pt idx="2">
                  <c:v>1166.8699999999999</c:v>
                </c:pt>
                <c:pt idx="3">
                  <c:v>624.70000000000005</c:v>
                </c:pt>
                <c:pt idx="4">
                  <c:v>391.54</c:v>
                </c:pt>
              </c:numCache>
            </c:numRef>
          </c:val>
          <c:extLst xmlns:c16r2="http://schemas.microsoft.com/office/drawing/2015/06/chart">
            <c:ext xmlns:c16="http://schemas.microsoft.com/office/drawing/2014/chart" uri="{C3380CC4-5D6E-409C-BE32-E72D297353CC}">
              <c16:uniqueId val="{00000000-0D30-42FE-9DC7-4E9B06391652}"/>
            </c:ext>
          </c:extLst>
        </c:ser>
        <c:dLbls>
          <c:showLegendKey val="0"/>
          <c:showVal val="0"/>
          <c:showCatName val="0"/>
          <c:showSerName val="0"/>
          <c:showPercent val="0"/>
          <c:showBubbleSize val="0"/>
        </c:dLbls>
        <c:gapWidth val="150"/>
        <c:axId val="97489664"/>
        <c:axId val="9749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0D30-42FE-9DC7-4E9B06391652}"/>
            </c:ext>
          </c:extLst>
        </c:ser>
        <c:dLbls>
          <c:showLegendKey val="0"/>
          <c:showVal val="0"/>
          <c:showCatName val="0"/>
          <c:showSerName val="0"/>
          <c:showPercent val="0"/>
          <c:showBubbleSize val="0"/>
        </c:dLbls>
        <c:marker val="1"/>
        <c:smooth val="0"/>
        <c:axId val="97489664"/>
        <c:axId val="97491968"/>
      </c:lineChart>
      <c:dateAx>
        <c:axId val="97489664"/>
        <c:scaling>
          <c:orientation val="minMax"/>
        </c:scaling>
        <c:delete val="1"/>
        <c:axPos val="b"/>
        <c:numFmt formatCode="ge" sourceLinked="1"/>
        <c:majorTickMark val="none"/>
        <c:minorTickMark val="none"/>
        <c:tickLblPos val="none"/>
        <c:crossAx val="97491968"/>
        <c:crosses val="autoZero"/>
        <c:auto val="1"/>
        <c:lblOffset val="100"/>
        <c:baseTimeUnit val="years"/>
      </c:dateAx>
      <c:valAx>
        <c:axId val="9749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401.5</c:v>
                </c:pt>
                <c:pt idx="1">
                  <c:v>502.83</c:v>
                </c:pt>
                <c:pt idx="2">
                  <c:v>540.1</c:v>
                </c:pt>
                <c:pt idx="3">
                  <c:v>618.57000000000005</c:v>
                </c:pt>
                <c:pt idx="4">
                  <c:v>584.53</c:v>
                </c:pt>
              </c:numCache>
            </c:numRef>
          </c:val>
          <c:extLst xmlns:c16r2="http://schemas.microsoft.com/office/drawing/2015/06/chart">
            <c:ext xmlns:c16="http://schemas.microsoft.com/office/drawing/2014/chart" uri="{C3380CC4-5D6E-409C-BE32-E72D297353CC}">
              <c16:uniqueId val="{00000000-971E-4F04-93C8-1020C99CAED2}"/>
            </c:ext>
          </c:extLst>
        </c:ser>
        <c:dLbls>
          <c:showLegendKey val="0"/>
          <c:showVal val="0"/>
          <c:showCatName val="0"/>
          <c:showSerName val="0"/>
          <c:showPercent val="0"/>
          <c:showBubbleSize val="0"/>
        </c:dLbls>
        <c:gapWidth val="150"/>
        <c:axId val="98583296"/>
        <c:axId val="985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971E-4F04-93C8-1020C99CAED2}"/>
            </c:ext>
          </c:extLst>
        </c:ser>
        <c:dLbls>
          <c:showLegendKey val="0"/>
          <c:showVal val="0"/>
          <c:showCatName val="0"/>
          <c:showSerName val="0"/>
          <c:showPercent val="0"/>
          <c:showBubbleSize val="0"/>
        </c:dLbls>
        <c:marker val="1"/>
        <c:smooth val="0"/>
        <c:axId val="98583296"/>
        <c:axId val="98585984"/>
      </c:lineChart>
      <c:dateAx>
        <c:axId val="98583296"/>
        <c:scaling>
          <c:orientation val="minMax"/>
        </c:scaling>
        <c:delete val="1"/>
        <c:axPos val="b"/>
        <c:numFmt formatCode="ge" sourceLinked="1"/>
        <c:majorTickMark val="none"/>
        <c:minorTickMark val="none"/>
        <c:tickLblPos val="none"/>
        <c:crossAx val="98585984"/>
        <c:crosses val="autoZero"/>
        <c:auto val="1"/>
        <c:lblOffset val="100"/>
        <c:baseTimeUnit val="years"/>
      </c:dateAx>
      <c:valAx>
        <c:axId val="9858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5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111.31</c:v>
                </c:pt>
                <c:pt idx="1">
                  <c:v>109.84</c:v>
                </c:pt>
                <c:pt idx="2">
                  <c:v>120.22</c:v>
                </c:pt>
                <c:pt idx="3">
                  <c:v>98.01</c:v>
                </c:pt>
                <c:pt idx="4">
                  <c:v>108.64</c:v>
                </c:pt>
              </c:numCache>
            </c:numRef>
          </c:val>
          <c:extLst xmlns:c16r2="http://schemas.microsoft.com/office/drawing/2015/06/chart">
            <c:ext xmlns:c16="http://schemas.microsoft.com/office/drawing/2014/chart" uri="{C3380CC4-5D6E-409C-BE32-E72D297353CC}">
              <c16:uniqueId val="{00000000-45ED-4270-8524-F31CB933CE81}"/>
            </c:ext>
          </c:extLst>
        </c:ser>
        <c:dLbls>
          <c:showLegendKey val="0"/>
          <c:showVal val="0"/>
          <c:showCatName val="0"/>
          <c:showSerName val="0"/>
          <c:showPercent val="0"/>
          <c:showBubbleSize val="0"/>
        </c:dLbls>
        <c:gapWidth val="150"/>
        <c:axId val="97496448"/>
        <c:axId val="9751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45ED-4270-8524-F31CB933CE81}"/>
            </c:ext>
          </c:extLst>
        </c:ser>
        <c:dLbls>
          <c:showLegendKey val="0"/>
          <c:showVal val="0"/>
          <c:showCatName val="0"/>
          <c:showSerName val="0"/>
          <c:showPercent val="0"/>
          <c:showBubbleSize val="0"/>
        </c:dLbls>
        <c:marker val="1"/>
        <c:smooth val="0"/>
        <c:axId val="97496448"/>
        <c:axId val="97510912"/>
      </c:lineChart>
      <c:dateAx>
        <c:axId val="97496448"/>
        <c:scaling>
          <c:orientation val="minMax"/>
        </c:scaling>
        <c:delete val="1"/>
        <c:axPos val="b"/>
        <c:numFmt formatCode="ge" sourceLinked="1"/>
        <c:majorTickMark val="none"/>
        <c:minorTickMark val="none"/>
        <c:tickLblPos val="none"/>
        <c:crossAx val="97510912"/>
        <c:crosses val="autoZero"/>
        <c:auto val="1"/>
        <c:lblOffset val="100"/>
        <c:baseTimeUnit val="years"/>
      </c:dateAx>
      <c:valAx>
        <c:axId val="975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161.37</c:v>
                </c:pt>
                <c:pt idx="1">
                  <c:v>164.07</c:v>
                </c:pt>
                <c:pt idx="2">
                  <c:v>149.83000000000001</c:v>
                </c:pt>
                <c:pt idx="3">
                  <c:v>183.56</c:v>
                </c:pt>
                <c:pt idx="4">
                  <c:v>178.94</c:v>
                </c:pt>
              </c:numCache>
            </c:numRef>
          </c:val>
          <c:extLst xmlns:c16r2="http://schemas.microsoft.com/office/drawing/2015/06/chart">
            <c:ext xmlns:c16="http://schemas.microsoft.com/office/drawing/2014/chart" uri="{C3380CC4-5D6E-409C-BE32-E72D297353CC}">
              <c16:uniqueId val="{00000000-DB2B-4277-A11F-46CB4E26295C}"/>
            </c:ext>
          </c:extLst>
        </c:ser>
        <c:dLbls>
          <c:showLegendKey val="0"/>
          <c:showVal val="0"/>
          <c:showCatName val="0"/>
          <c:showSerName val="0"/>
          <c:showPercent val="0"/>
          <c:showBubbleSize val="0"/>
        </c:dLbls>
        <c:gapWidth val="150"/>
        <c:axId val="97869824"/>
        <c:axId val="978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DB2B-4277-A11F-46CB4E26295C}"/>
            </c:ext>
          </c:extLst>
        </c:ser>
        <c:dLbls>
          <c:showLegendKey val="0"/>
          <c:showVal val="0"/>
          <c:showCatName val="0"/>
          <c:showSerName val="0"/>
          <c:showPercent val="0"/>
          <c:showBubbleSize val="0"/>
        </c:dLbls>
        <c:marker val="1"/>
        <c:smooth val="0"/>
        <c:axId val="97869824"/>
        <c:axId val="97871744"/>
      </c:lineChart>
      <c:dateAx>
        <c:axId val="97869824"/>
        <c:scaling>
          <c:orientation val="minMax"/>
        </c:scaling>
        <c:delete val="1"/>
        <c:axPos val="b"/>
        <c:numFmt formatCode="ge" sourceLinked="1"/>
        <c:majorTickMark val="none"/>
        <c:minorTickMark val="none"/>
        <c:tickLblPos val="none"/>
        <c:crossAx val="97871744"/>
        <c:crosses val="autoZero"/>
        <c:auto val="1"/>
        <c:lblOffset val="100"/>
        <c:baseTimeUnit val="years"/>
      </c:dateAx>
      <c:valAx>
        <c:axId val="978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90" zoomScaleNormal="90" workbookViewId="0">
      <selection activeCell="BH6" sqref="BH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多気町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14821</v>
      </c>
      <c r="AM8" s="59"/>
      <c r="AN8" s="59"/>
      <c r="AO8" s="59"/>
      <c r="AP8" s="59"/>
      <c r="AQ8" s="59"/>
      <c r="AR8" s="59"/>
      <c r="AS8" s="59"/>
      <c r="AT8" s="50">
        <f>データ!$S$6</f>
        <v>103.06</v>
      </c>
      <c r="AU8" s="51"/>
      <c r="AV8" s="51"/>
      <c r="AW8" s="51"/>
      <c r="AX8" s="51"/>
      <c r="AY8" s="51"/>
      <c r="AZ8" s="51"/>
      <c r="BA8" s="51"/>
      <c r="BB8" s="52">
        <f>データ!$T$6</f>
        <v>143.81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57.15</v>
      </c>
      <c r="J10" s="51"/>
      <c r="K10" s="51"/>
      <c r="L10" s="51"/>
      <c r="M10" s="51"/>
      <c r="N10" s="51"/>
      <c r="O10" s="62"/>
      <c r="P10" s="52">
        <f>データ!$P$6</f>
        <v>98.92</v>
      </c>
      <c r="Q10" s="52"/>
      <c r="R10" s="52"/>
      <c r="S10" s="52"/>
      <c r="T10" s="52"/>
      <c r="U10" s="52"/>
      <c r="V10" s="52"/>
      <c r="W10" s="59">
        <f>データ!$Q$6</f>
        <v>3240</v>
      </c>
      <c r="X10" s="59"/>
      <c r="Y10" s="59"/>
      <c r="Z10" s="59"/>
      <c r="AA10" s="59"/>
      <c r="AB10" s="59"/>
      <c r="AC10" s="59"/>
      <c r="AD10" s="2"/>
      <c r="AE10" s="2"/>
      <c r="AF10" s="2"/>
      <c r="AG10" s="2"/>
      <c r="AH10" s="4"/>
      <c r="AI10" s="4"/>
      <c r="AJ10" s="4"/>
      <c r="AK10" s="4"/>
      <c r="AL10" s="59">
        <f>データ!$U$6</f>
        <v>14501</v>
      </c>
      <c r="AM10" s="59"/>
      <c r="AN10" s="59"/>
      <c r="AO10" s="59"/>
      <c r="AP10" s="59"/>
      <c r="AQ10" s="59"/>
      <c r="AR10" s="59"/>
      <c r="AS10" s="59"/>
      <c r="AT10" s="50">
        <f>データ!$V$6</f>
        <v>73.78</v>
      </c>
      <c r="AU10" s="51"/>
      <c r="AV10" s="51"/>
      <c r="AW10" s="51"/>
      <c r="AX10" s="51"/>
      <c r="AY10" s="51"/>
      <c r="AZ10" s="51"/>
      <c r="BA10" s="51"/>
      <c r="BB10" s="52">
        <f>データ!$W$6</f>
        <v>196.54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r7DKjaz5ixQsyM+cAIYIZ2ARaA230Kyrbifpa9z3pgYJqJmfGmaos4hdPWIJChN6mBjVir2hDn2yqFltuUeg==" saltValue="yW4payuHcmRr9KU9npQvW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244414</v>
      </c>
      <c r="D6" s="33">
        <f t="shared" si="3"/>
        <v>46</v>
      </c>
      <c r="E6" s="33">
        <f t="shared" si="3"/>
        <v>1</v>
      </c>
      <c r="F6" s="33">
        <f t="shared" si="3"/>
        <v>0</v>
      </c>
      <c r="G6" s="33">
        <f t="shared" si="3"/>
        <v>1</v>
      </c>
      <c r="H6" s="33" t="str">
        <f t="shared" si="3"/>
        <v>三重県　多気町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57.15</v>
      </c>
      <c r="P6" s="34">
        <f t="shared" si="3"/>
        <v>98.92</v>
      </c>
      <c r="Q6" s="34">
        <f t="shared" si="3"/>
        <v>3240</v>
      </c>
      <c r="R6" s="34">
        <f t="shared" si="3"/>
        <v>14821</v>
      </c>
      <c r="S6" s="34">
        <f t="shared" si="3"/>
        <v>103.06</v>
      </c>
      <c r="T6" s="34">
        <f t="shared" si="3"/>
        <v>143.81</v>
      </c>
      <c r="U6" s="34">
        <f t="shared" si="3"/>
        <v>14501</v>
      </c>
      <c r="V6" s="34">
        <f t="shared" si="3"/>
        <v>73.78</v>
      </c>
      <c r="W6" s="34">
        <f t="shared" si="3"/>
        <v>196.54</v>
      </c>
      <c r="X6" s="35">
        <f>IF(X7="",NA(),X7)</f>
        <v>113.41</v>
      </c>
      <c r="Y6" s="35">
        <f t="shared" ref="Y6:AG6" si="4">IF(Y7="",NA(),Y7)</f>
        <v>112.28</v>
      </c>
      <c r="Z6" s="35">
        <f t="shared" si="4"/>
        <v>121.89</v>
      </c>
      <c r="AA6" s="35">
        <f t="shared" si="4"/>
        <v>107.33</v>
      </c>
      <c r="AB6" s="35">
        <f t="shared" si="4"/>
        <v>108.45</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544.53</v>
      </c>
      <c r="AU6" s="35">
        <f t="shared" ref="AU6:BC6" si="6">IF(AU7="",NA(),AU7)</f>
        <v>1115.74</v>
      </c>
      <c r="AV6" s="35">
        <f t="shared" si="6"/>
        <v>1166.8699999999999</v>
      </c>
      <c r="AW6" s="35">
        <f t="shared" si="6"/>
        <v>624.70000000000005</v>
      </c>
      <c r="AX6" s="35">
        <f t="shared" si="6"/>
        <v>391.54</v>
      </c>
      <c r="AY6" s="35">
        <f t="shared" si="6"/>
        <v>1081.23</v>
      </c>
      <c r="AZ6" s="35">
        <f t="shared" si="6"/>
        <v>406.37</v>
      </c>
      <c r="BA6" s="35">
        <f t="shared" si="6"/>
        <v>398.29</v>
      </c>
      <c r="BB6" s="35">
        <f t="shared" si="6"/>
        <v>388.67</v>
      </c>
      <c r="BC6" s="35">
        <f t="shared" si="6"/>
        <v>355.27</v>
      </c>
      <c r="BD6" s="34" t="str">
        <f>IF(BD7="","",IF(BD7="-","【-】","【"&amp;SUBSTITUTE(TEXT(BD7,"#,##0.00"),"-","△")&amp;"】"))</f>
        <v>【264.34】</v>
      </c>
      <c r="BE6" s="35">
        <f>IF(BE7="",NA(),BE7)</f>
        <v>401.5</v>
      </c>
      <c r="BF6" s="35">
        <f t="shared" ref="BF6:BN6" si="7">IF(BF7="",NA(),BF7)</f>
        <v>502.83</v>
      </c>
      <c r="BG6" s="35">
        <f t="shared" si="7"/>
        <v>540.1</v>
      </c>
      <c r="BH6" s="35">
        <f t="shared" si="7"/>
        <v>618.57000000000005</v>
      </c>
      <c r="BI6" s="35">
        <f t="shared" si="7"/>
        <v>584.53</v>
      </c>
      <c r="BJ6" s="35">
        <f t="shared" si="7"/>
        <v>443.13</v>
      </c>
      <c r="BK6" s="35">
        <f t="shared" si="7"/>
        <v>442.54</v>
      </c>
      <c r="BL6" s="35">
        <f t="shared" si="7"/>
        <v>431</v>
      </c>
      <c r="BM6" s="35">
        <f t="shared" si="7"/>
        <v>422.5</v>
      </c>
      <c r="BN6" s="35">
        <f t="shared" si="7"/>
        <v>458.27</v>
      </c>
      <c r="BO6" s="34" t="str">
        <f>IF(BO7="","",IF(BO7="-","【-】","【"&amp;SUBSTITUTE(TEXT(BO7,"#,##0.00"),"-","△")&amp;"】"))</f>
        <v>【274.27】</v>
      </c>
      <c r="BP6" s="35">
        <f>IF(BP7="",NA(),BP7)</f>
        <v>111.31</v>
      </c>
      <c r="BQ6" s="35">
        <f t="shared" ref="BQ6:BY6" si="8">IF(BQ7="",NA(),BQ7)</f>
        <v>109.84</v>
      </c>
      <c r="BR6" s="35">
        <f t="shared" si="8"/>
        <v>120.22</v>
      </c>
      <c r="BS6" s="35">
        <f t="shared" si="8"/>
        <v>98.01</v>
      </c>
      <c r="BT6" s="35">
        <f t="shared" si="8"/>
        <v>108.64</v>
      </c>
      <c r="BU6" s="35">
        <f t="shared" si="8"/>
        <v>95.4</v>
      </c>
      <c r="BV6" s="35">
        <f t="shared" si="8"/>
        <v>98.6</v>
      </c>
      <c r="BW6" s="35">
        <f t="shared" si="8"/>
        <v>100.82</v>
      </c>
      <c r="BX6" s="35">
        <f t="shared" si="8"/>
        <v>101.64</v>
      </c>
      <c r="BY6" s="35">
        <f t="shared" si="8"/>
        <v>96.77</v>
      </c>
      <c r="BZ6" s="34" t="str">
        <f>IF(BZ7="","",IF(BZ7="-","【-】","【"&amp;SUBSTITUTE(TEXT(BZ7,"#,##0.00"),"-","△")&amp;"】"))</f>
        <v>【104.36】</v>
      </c>
      <c r="CA6" s="35">
        <f>IF(CA7="",NA(),CA7)</f>
        <v>161.37</v>
      </c>
      <c r="CB6" s="35">
        <f t="shared" ref="CB6:CJ6" si="9">IF(CB7="",NA(),CB7)</f>
        <v>164.07</v>
      </c>
      <c r="CC6" s="35">
        <f t="shared" si="9"/>
        <v>149.83000000000001</v>
      </c>
      <c r="CD6" s="35">
        <f t="shared" si="9"/>
        <v>183.56</v>
      </c>
      <c r="CE6" s="35">
        <f t="shared" si="9"/>
        <v>178.94</v>
      </c>
      <c r="CF6" s="35">
        <f t="shared" si="9"/>
        <v>186.15</v>
      </c>
      <c r="CG6" s="35">
        <f t="shared" si="9"/>
        <v>181.67</v>
      </c>
      <c r="CH6" s="35">
        <f t="shared" si="9"/>
        <v>179.55</v>
      </c>
      <c r="CI6" s="35">
        <f t="shared" si="9"/>
        <v>179.16</v>
      </c>
      <c r="CJ6" s="35">
        <f t="shared" si="9"/>
        <v>187.18</v>
      </c>
      <c r="CK6" s="34" t="str">
        <f>IF(CK7="","",IF(CK7="-","【-】","【"&amp;SUBSTITUTE(TEXT(CK7,"#,##0.00"),"-","△")&amp;"】"))</f>
        <v>【165.71】</v>
      </c>
      <c r="CL6" s="35">
        <f>IF(CL7="",NA(),CL7)</f>
        <v>67.87</v>
      </c>
      <c r="CM6" s="35">
        <f t="shared" ref="CM6:CU6" si="10">IF(CM7="",NA(),CM7)</f>
        <v>67.81</v>
      </c>
      <c r="CN6" s="35">
        <f t="shared" si="10"/>
        <v>68.52</v>
      </c>
      <c r="CO6" s="35">
        <f t="shared" si="10"/>
        <v>64.62</v>
      </c>
      <c r="CP6" s="35">
        <f t="shared" si="10"/>
        <v>63.5</v>
      </c>
      <c r="CQ6" s="35">
        <f t="shared" si="10"/>
        <v>54.47</v>
      </c>
      <c r="CR6" s="35">
        <f t="shared" si="10"/>
        <v>53.61</v>
      </c>
      <c r="CS6" s="35">
        <f t="shared" si="10"/>
        <v>53.52</v>
      </c>
      <c r="CT6" s="35">
        <f t="shared" si="10"/>
        <v>54.24</v>
      </c>
      <c r="CU6" s="35">
        <f t="shared" si="10"/>
        <v>55.88</v>
      </c>
      <c r="CV6" s="34" t="str">
        <f>IF(CV7="","",IF(CV7="-","【-】","【"&amp;SUBSTITUTE(TEXT(CV7,"#,##0.00"),"-","△")&amp;"】"))</f>
        <v>【60.41】</v>
      </c>
      <c r="CW6" s="35">
        <f>IF(CW7="",NA(),CW7)</f>
        <v>84.83</v>
      </c>
      <c r="CX6" s="35">
        <f t="shared" ref="CX6:DF6" si="11">IF(CX7="",NA(),CX7)</f>
        <v>82.73</v>
      </c>
      <c r="CY6" s="35">
        <f t="shared" si="11"/>
        <v>81.3</v>
      </c>
      <c r="CZ6" s="35">
        <f t="shared" si="11"/>
        <v>86.33</v>
      </c>
      <c r="DA6" s="35">
        <f t="shared" si="11"/>
        <v>88.64</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33.1</v>
      </c>
      <c r="DI6" s="35">
        <f t="shared" ref="DI6:DQ6" si="12">IF(DI7="",NA(),DI7)</f>
        <v>61.01</v>
      </c>
      <c r="DJ6" s="35">
        <f t="shared" si="12"/>
        <v>50.99</v>
      </c>
      <c r="DK6" s="35">
        <f t="shared" si="12"/>
        <v>49.49</v>
      </c>
      <c r="DL6" s="35">
        <f t="shared" si="12"/>
        <v>51.58</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0.56999999999999995</v>
      </c>
      <c r="DT6" s="35">
        <f t="shared" ref="DT6:EB6" si="13">IF(DT7="",NA(),DT7)</f>
        <v>0.56999999999999995</v>
      </c>
      <c r="DU6" s="35">
        <f t="shared" si="13"/>
        <v>0.56999999999999995</v>
      </c>
      <c r="DV6" s="35">
        <f t="shared" si="13"/>
        <v>0.56999999999999995</v>
      </c>
      <c r="DW6" s="35">
        <f t="shared" si="13"/>
        <v>0.56999999999999995</v>
      </c>
      <c r="DX6" s="35">
        <f t="shared" si="13"/>
        <v>9.43</v>
      </c>
      <c r="DY6" s="35">
        <f t="shared" si="13"/>
        <v>10.029999999999999</v>
      </c>
      <c r="DZ6" s="35">
        <f t="shared" si="13"/>
        <v>7.26</v>
      </c>
      <c r="EA6" s="35">
        <f t="shared" si="13"/>
        <v>11.13</v>
      </c>
      <c r="EB6" s="35">
        <f t="shared" si="13"/>
        <v>10.84</v>
      </c>
      <c r="EC6" s="34" t="str">
        <f>IF(EC7="","",IF(EC7="-","【-】","【"&amp;SUBSTITUTE(TEXT(EC7,"#,##0.00"),"-","△")&amp;"】"))</f>
        <v>【15.89】</v>
      </c>
      <c r="ED6" s="34">
        <f>IF(ED7="",NA(),ED7)</f>
        <v>0</v>
      </c>
      <c r="EE6" s="34">
        <f t="shared" ref="EE6:EM6" si="14">IF(EE7="",NA(),EE7)</f>
        <v>0</v>
      </c>
      <c r="EF6" s="34">
        <f t="shared" si="14"/>
        <v>0</v>
      </c>
      <c r="EG6" s="35">
        <f t="shared" si="14"/>
        <v>0.75</v>
      </c>
      <c r="EH6" s="35">
        <f t="shared" si="14"/>
        <v>1.0900000000000001</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244414</v>
      </c>
      <c r="D7" s="37">
        <v>46</v>
      </c>
      <c r="E7" s="37">
        <v>1</v>
      </c>
      <c r="F7" s="37">
        <v>0</v>
      </c>
      <c r="G7" s="37">
        <v>1</v>
      </c>
      <c r="H7" s="37" t="s">
        <v>105</v>
      </c>
      <c r="I7" s="37" t="s">
        <v>106</v>
      </c>
      <c r="J7" s="37" t="s">
        <v>107</v>
      </c>
      <c r="K7" s="37" t="s">
        <v>108</v>
      </c>
      <c r="L7" s="37" t="s">
        <v>109</v>
      </c>
      <c r="M7" s="37" t="s">
        <v>110</v>
      </c>
      <c r="N7" s="38" t="s">
        <v>111</v>
      </c>
      <c r="O7" s="38">
        <v>57.15</v>
      </c>
      <c r="P7" s="38">
        <v>98.92</v>
      </c>
      <c r="Q7" s="38">
        <v>3240</v>
      </c>
      <c r="R7" s="38">
        <v>14821</v>
      </c>
      <c r="S7" s="38">
        <v>103.06</v>
      </c>
      <c r="T7" s="38">
        <v>143.81</v>
      </c>
      <c r="U7" s="38">
        <v>14501</v>
      </c>
      <c r="V7" s="38">
        <v>73.78</v>
      </c>
      <c r="W7" s="38">
        <v>196.54</v>
      </c>
      <c r="X7" s="38">
        <v>113.41</v>
      </c>
      <c r="Y7" s="38">
        <v>112.28</v>
      </c>
      <c r="Z7" s="38">
        <v>121.89</v>
      </c>
      <c r="AA7" s="38">
        <v>107.33</v>
      </c>
      <c r="AB7" s="38">
        <v>108.45</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544.53</v>
      </c>
      <c r="AU7" s="38">
        <v>1115.74</v>
      </c>
      <c r="AV7" s="38">
        <v>1166.8699999999999</v>
      </c>
      <c r="AW7" s="38">
        <v>624.70000000000005</v>
      </c>
      <c r="AX7" s="38">
        <v>391.54</v>
      </c>
      <c r="AY7" s="38">
        <v>1081.23</v>
      </c>
      <c r="AZ7" s="38">
        <v>406.37</v>
      </c>
      <c r="BA7" s="38">
        <v>398.29</v>
      </c>
      <c r="BB7" s="38">
        <v>388.67</v>
      </c>
      <c r="BC7" s="38">
        <v>355.27</v>
      </c>
      <c r="BD7" s="38">
        <v>264.33999999999997</v>
      </c>
      <c r="BE7" s="38">
        <v>401.5</v>
      </c>
      <c r="BF7" s="38">
        <v>502.83</v>
      </c>
      <c r="BG7" s="38">
        <v>540.1</v>
      </c>
      <c r="BH7" s="38">
        <v>618.57000000000005</v>
      </c>
      <c r="BI7" s="38">
        <v>584.53</v>
      </c>
      <c r="BJ7" s="38">
        <v>443.13</v>
      </c>
      <c r="BK7" s="38">
        <v>442.54</v>
      </c>
      <c r="BL7" s="38">
        <v>431</v>
      </c>
      <c r="BM7" s="38">
        <v>422.5</v>
      </c>
      <c r="BN7" s="38">
        <v>458.27</v>
      </c>
      <c r="BO7" s="38">
        <v>274.27</v>
      </c>
      <c r="BP7" s="38">
        <v>111.31</v>
      </c>
      <c r="BQ7" s="38">
        <v>109.84</v>
      </c>
      <c r="BR7" s="38">
        <v>120.22</v>
      </c>
      <c r="BS7" s="38">
        <v>98.01</v>
      </c>
      <c r="BT7" s="38">
        <v>108.64</v>
      </c>
      <c r="BU7" s="38">
        <v>95.4</v>
      </c>
      <c r="BV7" s="38">
        <v>98.6</v>
      </c>
      <c r="BW7" s="38">
        <v>100.82</v>
      </c>
      <c r="BX7" s="38">
        <v>101.64</v>
      </c>
      <c r="BY7" s="38">
        <v>96.77</v>
      </c>
      <c r="BZ7" s="38">
        <v>104.36</v>
      </c>
      <c r="CA7" s="38">
        <v>161.37</v>
      </c>
      <c r="CB7" s="38">
        <v>164.07</v>
      </c>
      <c r="CC7" s="38">
        <v>149.83000000000001</v>
      </c>
      <c r="CD7" s="38">
        <v>183.56</v>
      </c>
      <c r="CE7" s="38">
        <v>178.94</v>
      </c>
      <c r="CF7" s="38">
        <v>186.15</v>
      </c>
      <c r="CG7" s="38">
        <v>181.67</v>
      </c>
      <c r="CH7" s="38">
        <v>179.55</v>
      </c>
      <c r="CI7" s="38">
        <v>179.16</v>
      </c>
      <c r="CJ7" s="38">
        <v>187.18</v>
      </c>
      <c r="CK7" s="38">
        <v>165.71</v>
      </c>
      <c r="CL7" s="38">
        <v>67.87</v>
      </c>
      <c r="CM7" s="38">
        <v>67.81</v>
      </c>
      <c r="CN7" s="38">
        <v>68.52</v>
      </c>
      <c r="CO7" s="38">
        <v>64.62</v>
      </c>
      <c r="CP7" s="38">
        <v>63.5</v>
      </c>
      <c r="CQ7" s="38">
        <v>54.47</v>
      </c>
      <c r="CR7" s="38">
        <v>53.61</v>
      </c>
      <c r="CS7" s="38">
        <v>53.52</v>
      </c>
      <c r="CT7" s="38">
        <v>54.24</v>
      </c>
      <c r="CU7" s="38">
        <v>55.88</v>
      </c>
      <c r="CV7" s="38">
        <v>60.41</v>
      </c>
      <c r="CW7" s="38">
        <v>84.83</v>
      </c>
      <c r="CX7" s="38">
        <v>82.73</v>
      </c>
      <c r="CY7" s="38">
        <v>81.3</v>
      </c>
      <c r="CZ7" s="38">
        <v>86.33</v>
      </c>
      <c r="DA7" s="38">
        <v>88.64</v>
      </c>
      <c r="DB7" s="38">
        <v>81.459999999999994</v>
      </c>
      <c r="DC7" s="38">
        <v>81.31</v>
      </c>
      <c r="DD7" s="38">
        <v>81.459999999999994</v>
      </c>
      <c r="DE7" s="38">
        <v>81.680000000000007</v>
      </c>
      <c r="DF7" s="38">
        <v>80.989999999999995</v>
      </c>
      <c r="DG7" s="38">
        <v>89.93</v>
      </c>
      <c r="DH7" s="38">
        <v>33.1</v>
      </c>
      <c r="DI7" s="38">
        <v>61.01</v>
      </c>
      <c r="DJ7" s="38">
        <v>50.99</v>
      </c>
      <c r="DK7" s="38">
        <v>49.49</v>
      </c>
      <c r="DL7" s="38">
        <v>51.58</v>
      </c>
      <c r="DM7" s="38">
        <v>38.520000000000003</v>
      </c>
      <c r="DN7" s="38">
        <v>46.67</v>
      </c>
      <c r="DO7" s="38">
        <v>47.7</v>
      </c>
      <c r="DP7" s="38">
        <v>48.14</v>
      </c>
      <c r="DQ7" s="38">
        <v>46.61</v>
      </c>
      <c r="DR7" s="38">
        <v>48.12</v>
      </c>
      <c r="DS7" s="38">
        <v>0.56999999999999995</v>
      </c>
      <c r="DT7" s="38">
        <v>0.56999999999999995</v>
      </c>
      <c r="DU7" s="38">
        <v>0.56999999999999995</v>
      </c>
      <c r="DV7" s="38">
        <v>0.56999999999999995</v>
      </c>
      <c r="DW7" s="38">
        <v>0.56999999999999995</v>
      </c>
      <c r="DX7" s="38">
        <v>9.43</v>
      </c>
      <c r="DY7" s="38">
        <v>10.029999999999999</v>
      </c>
      <c r="DZ7" s="38">
        <v>7.26</v>
      </c>
      <c r="EA7" s="38">
        <v>11.13</v>
      </c>
      <c r="EB7" s="38">
        <v>10.84</v>
      </c>
      <c r="EC7" s="38">
        <v>15.89</v>
      </c>
      <c r="ED7" s="38">
        <v>0</v>
      </c>
      <c r="EE7" s="38">
        <v>0</v>
      </c>
      <c r="EF7" s="38">
        <v>0</v>
      </c>
      <c r="EG7" s="38">
        <v>0.75</v>
      </c>
      <c r="EH7" s="38">
        <v>1.0900000000000001</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2018-12-03T08:33:25Z</dcterms:created>
  <dcterms:modified xsi:type="dcterms:W3CDTF">2019-01-23T08:05:50Z</dcterms:modified>
  <cp:category/>
</cp:coreProperties>
</file>