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3211\share\上下水道課\調査・報告関係\H30\04.経営比較分析表\"/>
    </mc:Choice>
  </mc:AlternateContent>
  <workbookProtection workbookAlgorithmName="SHA-512" workbookHashValue="6mLa63rr+7StEckboYe1s5N7U/YdAPzhKRDEOAAqalmgTasQI/bCBIaSFMC/3BBFHmZPoNChZNc6nB0PDj7B6Q==" workbookSaltValue="Te885AOYwE3P0Xv/QmY0t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<sst xmlns="http://schemas.openxmlformats.org/spreadsheetml/2006/main" count="232" uniqueCount="120">
  <si>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</si>
  <si>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</si>
  <si>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</si>
  <si>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</si>
  <si>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</si>
  <si>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</si>
  <si>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</si>
  <si>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</si>
  <si>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</si>
  <si>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</si>
  <si>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</si>
  <si>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</si>
  <si>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</si>
  <si>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</si>
  <si>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</si>
  <si>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</si>
  <si>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</si>
  <si>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</si>
  <si>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</si>
  <si>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</si>
  <si>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</si>
  <si>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</si>
  <si>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</si>
  <si>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</si>
  <si>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</si>
  <si>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</si>
  <si>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</si>
  <si>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</si>
  <si>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</si>
  <si>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</si>
  <si>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</si>
  <si>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</si>
  <si>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</si>
  <si>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</si>
  <si>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</si>
  <si>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</si>
  <si>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</si>
  <si>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</si>
  <si>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</si>
  <si>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</si>
  <si>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</si>
  <si>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</si>
  <si>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</si>
  <si>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</si>
  <si>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</si>
  <si>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</si>
  <si>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</si>
  <si>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</si>
  <si>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</si>
  <si>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</si>
  <si>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</si>
  <si>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</si>
  <si>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</si>
  <si>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</si>
  <si>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</si>
  <si>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</si>
  <si>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</si>
  <si>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</si>
  <si>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</si>
  <si>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</si>
  <si>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</si>
  <si>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</si>
  <si>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</si>
  <si>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</si>
  <si>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</si>
  <si>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</si>
  <si>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</si>
  <si>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</si>
  <si>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</si>
  <si>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</si>
  <si>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</si>
  <si>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</si>
  <si>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</si>
  <si>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</si>
  <si>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</si>
  <si>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</si>
  <si>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</si>
  <si>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</si>
  <si>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</si>
  <si>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</si>
  <si>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</si>
  <si>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</si>
  <si>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</si>
  <si>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</si>
  <si>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</si>
  <si>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</si>
  <si>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</si>
  <si>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</si>
  <si>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</si>
  <si>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</si>
  <si>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</si>
  <si>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</si>
  <si>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</si>
  <si>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</si>
  <si>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</si>
  <si>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</si>
  <si>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</si>
  <si>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</si>
  <si>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</si>
  <si>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</si>
  <si>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</si>
  <si>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</si>
  <si>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</si>
  <si>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</si>
  <si>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</si>
  <si>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</si>
  <si>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</si>
  <si>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</si>
  <si>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</si>
  <si>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</si>
  <si>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</si>
  <si>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</si>
  <si>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</si>
  <si>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</si>
  <si>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</si>
  <si>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</si>
  <si>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</si>
  <si>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の増加はあるものの水需要は伸び悩んでおり、依然として経営は良好とはいえない。一般会計からの基準外の繰入れを受けているため、適切な給水収益の確保が必要である。また、老朽化への対応と併せ耐震化を進めており、更新投資の費用を賄える資金の留保が課題である。
現在、経営戦略の策定を進めており、経営の健全化と具体的な投資計画の策定に取り組んでいる。</t>
    <rPh sb="0" eb="2">
      <t>ジンコウ</t>
    </rPh>
    <rPh sb="3" eb="5">
      <t>ゾウカ</t>
    </rPh>
    <rPh sb="11" eb="12">
      <t>ミズ</t>
    </rPh>
    <rPh sb="12" eb="14">
      <t>ジュヨウ</t>
    </rPh>
    <rPh sb="15" eb="16">
      <t>ノ</t>
    </rPh>
    <rPh sb="17" eb="18">
      <t>ナヤ</t>
    </rPh>
    <rPh sb="66" eb="68">
      <t>キュウスイ</t>
    </rPh>
    <rPh sb="68" eb="70">
      <t>シュウエキ</t>
    </rPh>
    <rPh sb="103" eb="105">
      <t>コウシン</t>
    </rPh>
    <rPh sb="105" eb="107">
      <t>トウシ</t>
    </rPh>
    <rPh sb="111" eb="112">
      <t>マカナ</t>
    </rPh>
    <rPh sb="114" eb="116">
      <t>シキン</t>
    </rPh>
    <rPh sb="117" eb="119">
      <t>リュウホ</t>
    </rPh>
    <rPh sb="163" eb="164">
      <t>ト</t>
    </rPh>
    <rPh sb="165" eb="166">
      <t>ク</t>
    </rPh>
    <phoneticPr fontId="16"/>
  </si>
  <si>
    <t>①数値が100％を下回っている場合は、経常損失が生じている状態にあり、類似団体平均値より10.85％低い。また、繰入金に依存した状況であり、経営改善に向けた取り組みが必要である。
②累積欠損金はこれまで発生していない。
③毎年度100％を上回っているため、支払能力は備えているといえる。
④企業債残高はない。
⑤毎年度100％を下回っており、給水に係る費用を給水収益で賄えていない状況にある。類似団体平均値より13.21％低い。
⑥有収水量１㎥あたりの給水原価は、類似団体平均値、全国平均値よりも低く抑えられており、費用効率は良いといえる。
⑦平均値よりも上回っている。
⑧毎年度90％を超えている、継続的に類似団体平均値、全国平均値を上回っている。
以上のことから、経常収支比率、料金回収率が低水準にあるため、健全な経営ができているとはいえない。また、施設利用率、有収率は高いことから、施設の効率性は高いといえる。</t>
    <rPh sb="15" eb="17">
      <t>バアイ</t>
    </rPh>
    <rPh sb="19" eb="21">
      <t>ケイジョウ</t>
    </rPh>
    <rPh sb="21" eb="23">
      <t>ソンシツ</t>
    </rPh>
    <rPh sb="24" eb="25">
      <t>ショウ</t>
    </rPh>
    <rPh sb="29" eb="31">
      <t>ジョウタイ</t>
    </rPh>
    <rPh sb="35" eb="37">
      <t>ルイジ</t>
    </rPh>
    <rPh sb="37" eb="39">
      <t>ダンタイ</t>
    </rPh>
    <rPh sb="39" eb="41">
      <t>ヘイキン</t>
    </rPh>
    <rPh sb="41" eb="42">
      <t>チ</t>
    </rPh>
    <rPh sb="50" eb="51">
      <t>ヒク</t>
    </rPh>
    <rPh sb="56" eb="58">
      <t>クリイレ</t>
    </rPh>
    <rPh sb="58" eb="59">
      <t>キン</t>
    </rPh>
    <rPh sb="60" eb="62">
      <t>イゾン</t>
    </rPh>
    <rPh sb="64" eb="66">
      <t>ジョウキョウ</t>
    </rPh>
    <rPh sb="70" eb="72">
      <t>ケイエイ</t>
    </rPh>
    <rPh sb="72" eb="74">
      <t>カイゼン</t>
    </rPh>
    <rPh sb="75" eb="76">
      <t>ム</t>
    </rPh>
    <rPh sb="78" eb="79">
      <t>ト</t>
    </rPh>
    <rPh sb="80" eb="81">
      <t>ク</t>
    </rPh>
    <rPh sb="83" eb="85">
      <t>ヒツヨウ</t>
    </rPh>
    <rPh sb="196" eb="198">
      <t>ルイジ</t>
    </rPh>
    <rPh sb="198" eb="200">
      <t>ダンタイ</t>
    </rPh>
    <rPh sb="232" eb="234">
      <t>ルイジ</t>
    </rPh>
    <rPh sb="234" eb="236">
      <t>ダンタイ</t>
    </rPh>
    <rPh sb="240" eb="242">
      <t>ゼンコク</t>
    </rPh>
    <rPh sb="242" eb="244">
      <t>ヘイキン</t>
    </rPh>
    <rPh sb="244" eb="245">
      <t>チ</t>
    </rPh>
    <rPh sb="304" eb="306">
      <t>ルイジ</t>
    </rPh>
    <rPh sb="306" eb="308">
      <t>ダンタイ</t>
    </rPh>
    <rPh sb="312" eb="314">
      <t>ゼンコク</t>
    </rPh>
    <rPh sb="314" eb="316">
      <t>ヘイキン</t>
    </rPh>
    <rPh sb="316" eb="317">
      <t>チ</t>
    </rPh>
    <phoneticPr fontId="16"/>
  </si>
  <si>
    <t>①毎年、おおむね平均値付近を推移している。数値が100％に近いほど資産が法定耐用年数に近づいていることを示している。
②H27-H29の管路経年化率について、算出基礎となる法定対応年数を経過した管路延長に誤りがあったためこれを修正した。
［H27：6.40、H28：6.65、H29：6.89］
修正後の数値は類似団体平均値、全国平均値を下回っている。
③類似団体平均値、全国平均値を上回っている。
以上のことから、重要給水施設管路を中心に計画的に更新投資を行っていく。</t>
    <rPh sb="15" eb="17">
      <t>バアイ</t>
    </rPh>
    <rPh sb="19" eb="21">
      <t>ケイジョウ</t>
    </rPh>
    <rPh sb="21" eb="23">
      <t>ソンシツ</t>
    </rPh>
    <rPh sb="24" eb="25">
      <t>ショウ</t>
    </rPh>
    <rPh sb="29" eb="31">
      <t>ジョウタイ</t>
    </rPh>
    <rPh sb="35" eb="37">
      <t>ヘイキン</t>
    </rPh>
    <rPh sb="37" eb="38">
      <t>チ</t>
    </rPh>
    <rPh sb="46" eb="47">
      <t>ヒク</t>
    </rPh>
    <rPh sb="52" eb="54">
      <t>クリイレ</t>
    </rPh>
    <rPh sb="54" eb="55">
      <t>キン</t>
    </rPh>
    <rPh sb="56" eb="58">
      <t>イゾン</t>
    </rPh>
    <rPh sb="68" eb="70">
      <t>カンロ</t>
    </rPh>
    <rPh sb="70" eb="73">
      <t>ケイネンカ</t>
    </rPh>
    <rPh sb="73" eb="74">
      <t>リツ</t>
    </rPh>
    <rPh sb="79" eb="81">
      <t>サンシュツ</t>
    </rPh>
    <rPh sb="81" eb="83">
      <t>キソ</t>
    </rPh>
    <rPh sb="86" eb="88">
      <t>ホウテイ</t>
    </rPh>
    <rPh sb="88" eb="90">
      <t>タイオウ</t>
    </rPh>
    <rPh sb="148" eb="150">
      <t>シュウセイ</t>
    </rPh>
    <rPh sb="150" eb="151">
      <t>ゴ</t>
    </rPh>
    <rPh sb="152" eb="154">
      <t>スウチ</t>
    </rPh>
    <rPh sb="155" eb="157">
      <t>ルイジ</t>
    </rPh>
    <rPh sb="157" eb="159">
      <t>ダンタイ</t>
    </rPh>
    <rPh sb="159" eb="161">
      <t>ヘイキン</t>
    </rPh>
    <rPh sb="161" eb="162">
      <t>チ</t>
    </rPh>
    <rPh sb="163" eb="165">
      <t>ゼンコク</t>
    </rPh>
    <rPh sb="165" eb="167">
      <t>ヘイキン</t>
    </rPh>
    <rPh sb="167" eb="168">
      <t>チ</t>
    </rPh>
    <rPh sb="169" eb="171">
      <t>シタマワ</t>
    </rPh>
    <rPh sb="192" eb="194">
      <t>ウワマワ</t>
    </rPh>
    <rPh sb="209" eb="211">
      <t>ジュウヨウ</t>
    </rPh>
    <rPh sb="221" eb="224">
      <t>ケイカクテキ</t>
    </rPh>
    <rPh sb="225" eb="227">
      <t>コウシン</t>
    </rPh>
    <rPh sb="227" eb="229">
      <t>トウシ</t>
    </rPh>
    <rPh sb="230" eb="231">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</si>
</sst>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0.3</c:v>
                </c:pt>
                <c:pt idx="2">
                  <c:v>0.83</c:v>
                </c:pt>
                <c:pt idx="3">
                  <c:v>0.53</c:v>
                </c:pt>
                <c:pt idx="4">
                  <c:v>0.81</c:v>
                </c:pt>
              </c:numCache>
            </c:numRef>
          </c:val>
          <c:extLst xmlns:c16r2="http://schemas.microsoft.com/office/drawing/2015/06/chart">
            <c:ext xmlns:c16="http://schemas.microsoft.com/office/drawing/2014/chart" uri="{C3380CC4-5D6E-409C-BE32-E72D297353CC}">
              <c16:uniqueId val="{00000000-ED67-44FD-A3A4-30E33DF80A76}"/>
            </c:ext>
          </c:extLst>
        </c:ser>
        <c:dLbls>
          <c:showLegendKey val="0"/>
          <c:showVal val="0"/>
          <c:showCatName val="0"/>
          <c:showSerName val="0"/>
          <c:showPercent val="0"/>
          <c:showBubbleSize val="0"/>
        </c:dLbls>
        <c:gapWidth val="150"/>
        <c:axId val="352105440"/>
        <c:axId val="35210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0.54</c:v>
                </c:pt>
              </c:numCache>
            </c:numRef>
          </c:val>
          <c:smooth val="0"/>
          <c:extLst xmlns:c16r2="http://schemas.microsoft.com/office/drawing/2015/06/chart">
            <c:ext xmlns:c16="http://schemas.microsoft.com/office/drawing/2014/chart" uri="{C3380CC4-5D6E-409C-BE32-E72D297353CC}">
              <c16:uniqueId val="{00000001-ED67-44FD-A3A4-30E33DF80A76}"/>
            </c:ext>
          </c:extLst>
        </c:ser>
        <c:dLbls>
          <c:showLegendKey val="0"/>
          <c:showVal val="0"/>
          <c:showCatName val="0"/>
          <c:showSerName val="0"/>
          <c:showPercent val="0"/>
          <c:showBubbleSize val="0"/>
        </c:dLbls>
        <c:marker val="1"/>
        <c:smooth val="0"/>
        <c:axId val="352105440"/>
        <c:axId val="352101520"/>
      </c:lineChart>
      <c:dateAx>
        <c:axId val="352105440"/>
        <c:scaling>
          <c:orientation val="minMax"/>
        </c:scaling>
        <c:delete val="1"/>
        <c:axPos val="b"/>
        <c:numFmt formatCode="ge" sourceLinked="1"/>
        <c:majorTickMark val="none"/>
        <c:minorTickMark val="none"/>
        <c:tickLblPos val="none"/>
        <c:crossAx val="352101520"/>
        <c:crosses val="autoZero"/>
        <c:auto val="1"/>
        <c:lblOffset val="100"/>
        <c:baseTimeUnit val="years"/>
      </c:dateAx>
      <c:valAx>
        <c:axId val="3521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72.94</c:v>
                </c:pt>
                <c:pt idx="1">
                  <c:v>73.27</c:v>
                </c:pt>
                <c:pt idx="2">
                  <c:v>72.58</c:v>
                </c:pt>
                <c:pt idx="3">
                  <c:v>73.22</c:v>
                </c:pt>
                <c:pt idx="4">
                  <c:v>71.31</c:v>
                </c:pt>
              </c:numCache>
            </c:numRef>
          </c:val>
          <c:extLst xmlns:c16r2="http://schemas.microsoft.com/office/drawing/2015/06/chart">
            <c:ext xmlns:c16="http://schemas.microsoft.com/office/drawing/2014/chart" uri="{C3380CC4-5D6E-409C-BE32-E72D297353CC}">
              <c16:uniqueId val="{00000000-FB1C-4E85-AE8F-9804E2A2FD38}"/>
            </c:ext>
          </c:extLst>
        </c:ser>
        <c:dLbls>
          <c:showLegendKey val="0"/>
          <c:showVal val="0"/>
          <c:showCatName val="0"/>
          <c:showSerName val="0"/>
          <c:showPercent val="0"/>
          <c:showBubbleSize val="0"/>
        </c:dLbls>
        <c:gapWidth val="150"/>
        <c:axId val="355268312"/>
        <c:axId val="3552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55.63</c:v>
                </c:pt>
              </c:numCache>
            </c:numRef>
          </c:val>
          <c:smooth val="0"/>
          <c:extLst xmlns:c16r2="http://schemas.microsoft.com/office/drawing/2015/06/chart">
            <c:ext xmlns:c16="http://schemas.microsoft.com/office/drawing/2014/chart" uri="{C3380CC4-5D6E-409C-BE32-E72D297353CC}">
              <c16:uniqueId val="{00000001-FB1C-4E85-AE8F-9804E2A2FD38}"/>
            </c:ext>
          </c:extLst>
        </c:ser>
        <c:dLbls>
          <c:showLegendKey val="0"/>
          <c:showVal val="0"/>
          <c:showCatName val="0"/>
          <c:showSerName val="0"/>
          <c:showPercent val="0"/>
          <c:showBubbleSize val="0"/>
        </c:dLbls>
        <c:marker val="1"/>
        <c:smooth val="0"/>
        <c:axId val="355268312"/>
        <c:axId val="355264392"/>
      </c:lineChart>
      <c:dateAx>
        <c:axId val="355268312"/>
        <c:scaling>
          <c:orientation val="minMax"/>
        </c:scaling>
        <c:delete val="1"/>
        <c:axPos val="b"/>
        <c:numFmt formatCode="ge" sourceLinked="1"/>
        <c:majorTickMark val="none"/>
        <c:minorTickMark val="none"/>
        <c:tickLblPos val="none"/>
        <c:crossAx val="355264392"/>
        <c:crosses val="autoZero"/>
        <c:auto val="1"/>
        <c:lblOffset val="100"/>
        <c:baseTimeUnit val="years"/>
      </c:dateAx>
      <c:valAx>
        <c:axId val="35526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93.64</c:v>
                </c:pt>
                <c:pt idx="1">
                  <c:v>92.27</c:v>
                </c:pt>
                <c:pt idx="2">
                  <c:v>92.93</c:v>
                </c:pt>
                <c:pt idx="3">
                  <c:v>92.76</c:v>
                </c:pt>
                <c:pt idx="4">
                  <c:v>94.94</c:v>
                </c:pt>
              </c:numCache>
            </c:numRef>
          </c:val>
          <c:extLst xmlns:c16r2="http://schemas.microsoft.com/office/drawing/2015/06/chart">
            <c:ext xmlns:c16="http://schemas.microsoft.com/office/drawing/2014/chart" uri="{C3380CC4-5D6E-409C-BE32-E72D297353CC}">
              <c16:uniqueId val="{00000000-FCEC-4CC0-A2B3-E836E4D31CD5}"/>
            </c:ext>
          </c:extLst>
        </c:ser>
        <c:dLbls>
          <c:showLegendKey val="0"/>
          <c:showVal val="0"/>
          <c:showCatName val="0"/>
          <c:showSerName val="0"/>
          <c:showPercent val="0"/>
          <c:showBubbleSize val="0"/>
        </c:dLbls>
        <c:gapWidth val="150"/>
        <c:axId val="355267920"/>
        <c:axId val="35526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82.04</c:v>
                </c:pt>
              </c:numCache>
            </c:numRef>
          </c:val>
          <c:smooth val="0"/>
          <c:extLst xmlns:c16r2="http://schemas.microsoft.com/office/drawing/2015/06/chart">
            <c:ext xmlns:c16="http://schemas.microsoft.com/office/drawing/2014/chart" uri="{C3380CC4-5D6E-409C-BE32-E72D297353CC}">
              <c16:uniqueId val="{00000001-FCEC-4CC0-A2B3-E836E4D31CD5}"/>
            </c:ext>
          </c:extLst>
        </c:ser>
        <c:dLbls>
          <c:showLegendKey val="0"/>
          <c:showVal val="0"/>
          <c:showCatName val="0"/>
          <c:showSerName val="0"/>
          <c:showPercent val="0"/>
          <c:showBubbleSize val="0"/>
        </c:dLbls>
        <c:marker val="1"/>
        <c:smooth val="0"/>
        <c:axId val="355267920"/>
        <c:axId val="355265960"/>
      </c:lineChart>
      <c:dateAx>
        <c:axId val="355267920"/>
        <c:scaling>
          <c:orientation val="minMax"/>
        </c:scaling>
        <c:delete val="1"/>
        <c:axPos val="b"/>
        <c:numFmt formatCode="ge" sourceLinked="1"/>
        <c:majorTickMark val="none"/>
        <c:minorTickMark val="none"/>
        <c:tickLblPos val="none"/>
        <c:crossAx val="355265960"/>
        <c:crosses val="autoZero"/>
        <c:auto val="1"/>
        <c:lblOffset val="100"/>
        <c:baseTimeUnit val="years"/>
      </c:dateAx>
      <c:valAx>
        <c:axId val="35526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94.77</c:v>
                </c:pt>
                <c:pt idx="1">
                  <c:v>100.93</c:v>
                </c:pt>
                <c:pt idx="2">
                  <c:v>99.03</c:v>
                </c:pt>
                <c:pt idx="3">
                  <c:v>103.36</c:v>
                </c:pt>
                <c:pt idx="4">
                  <c:v>99.2</c:v>
                </c:pt>
              </c:numCache>
            </c:numRef>
          </c:val>
          <c:extLst xmlns:c16r2="http://schemas.microsoft.com/office/drawing/2015/06/chart">
            <c:ext xmlns:c16="http://schemas.microsoft.com/office/drawing/2014/chart" uri="{C3380CC4-5D6E-409C-BE32-E72D297353CC}">
              <c16:uniqueId val="{00000000-726C-440C-80CE-968DFF63AC4A}"/>
            </c:ext>
          </c:extLst>
        </c:ser>
        <c:dLbls>
          <c:showLegendKey val="0"/>
          <c:showVal val="0"/>
          <c:showCatName val="0"/>
          <c:showSerName val="0"/>
          <c:showPercent val="0"/>
          <c:showBubbleSize val="0"/>
        </c:dLbls>
        <c:gapWidth val="150"/>
        <c:axId val="352102696"/>
        <c:axId val="35210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110.05</c:v>
                </c:pt>
              </c:numCache>
            </c:numRef>
          </c:val>
          <c:smooth val="0"/>
          <c:extLst xmlns:c16r2="http://schemas.microsoft.com/office/drawing/2015/06/chart">
            <c:ext xmlns:c16="http://schemas.microsoft.com/office/drawing/2014/chart" uri="{C3380CC4-5D6E-409C-BE32-E72D297353CC}">
              <c16:uniqueId val="{00000001-726C-440C-80CE-968DFF63AC4A}"/>
            </c:ext>
          </c:extLst>
        </c:ser>
        <c:dLbls>
          <c:showLegendKey val="0"/>
          <c:showVal val="0"/>
          <c:showCatName val="0"/>
          <c:showSerName val="0"/>
          <c:showPercent val="0"/>
          <c:showBubbleSize val="0"/>
        </c:dLbls>
        <c:marker val="1"/>
        <c:smooth val="0"/>
        <c:axId val="352102696"/>
        <c:axId val="352100344"/>
      </c:lineChart>
      <c:dateAx>
        <c:axId val="352102696"/>
        <c:scaling>
          <c:orientation val="minMax"/>
        </c:scaling>
        <c:delete val="1"/>
        <c:axPos val="b"/>
        <c:numFmt formatCode="ge" sourceLinked="1"/>
        <c:majorTickMark val="none"/>
        <c:minorTickMark val="none"/>
        <c:tickLblPos val="none"/>
        <c:crossAx val="352100344"/>
        <c:crosses val="autoZero"/>
        <c:auto val="1"/>
        <c:lblOffset val="100"/>
        <c:baseTimeUnit val="years"/>
      </c:dateAx>
      <c:valAx>
        <c:axId val="352100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10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39.33</c:v>
                </c:pt>
                <c:pt idx="1">
                  <c:v>50.31</c:v>
                </c:pt>
                <c:pt idx="2">
                  <c:v>50.59</c:v>
                </c:pt>
                <c:pt idx="3">
                  <c:v>51.91</c:v>
                </c:pt>
                <c:pt idx="4">
                  <c:v>52.09</c:v>
                </c:pt>
              </c:numCache>
            </c:numRef>
          </c:val>
          <c:extLst xmlns:c16r2="http://schemas.microsoft.com/office/drawing/2015/06/chart">
            <c:ext xmlns:c16="http://schemas.microsoft.com/office/drawing/2014/chart" uri="{C3380CC4-5D6E-409C-BE32-E72D297353CC}">
              <c16:uniqueId val="{00000000-3D04-4FCF-AEF7-EE5870DDF1BC}"/>
            </c:ext>
          </c:extLst>
        </c:ser>
        <c:dLbls>
          <c:showLegendKey val="0"/>
          <c:showVal val="0"/>
          <c:showCatName val="0"/>
          <c:showSerName val="0"/>
          <c:showPercent val="0"/>
          <c:showBubbleSize val="0"/>
        </c:dLbls>
        <c:gapWidth val="150"/>
        <c:axId val="352104264"/>
        <c:axId val="35209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48.05</c:v>
                </c:pt>
              </c:numCache>
            </c:numRef>
          </c:val>
          <c:smooth val="0"/>
          <c:extLst xmlns:c16r2="http://schemas.microsoft.com/office/drawing/2015/06/chart">
            <c:ext xmlns:c16="http://schemas.microsoft.com/office/drawing/2014/chart" uri="{C3380CC4-5D6E-409C-BE32-E72D297353CC}">
              <c16:uniqueId val="{00000001-3D04-4FCF-AEF7-EE5870DDF1BC}"/>
            </c:ext>
          </c:extLst>
        </c:ser>
        <c:dLbls>
          <c:showLegendKey val="0"/>
          <c:showVal val="0"/>
          <c:showCatName val="0"/>
          <c:showSerName val="0"/>
          <c:showPercent val="0"/>
          <c:showBubbleSize val="0"/>
        </c:dLbls>
        <c:marker val="1"/>
        <c:smooth val="0"/>
        <c:axId val="352104264"/>
        <c:axId val="352098776"/>
      </c:lineChart>
      <c:dateAx>
        <c:axId val="352104264"/>
        <c:scaling>
          <c:orientation val="minMax"/>
        </c:scaling>
        <c:delete val="1"/>
        <c:axPos val="b"/>
        <c:numFmt formatCode="ge" sourceLinked="1"/>
        <c:majorTickMark val="none"/>
        <c:minorTickMark val="none"/>
        <c:tickLblPos val="none"/>
        <c:crossAx val="352098776"/>
        <c:crosses val="autoZero"/>
        <c:auto val="1"/>
        <c:lblOffset val="100"/>
        <c:baseTimeUnit val="years"/>
      </c:dateAx>
      <c:valAx>
        <c:axId val="3520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5.64</c:v>
                </c:pt>
                <c:pt idx="1">
                  <c:v>5.85</c:v>
                </c:pt>
                <c:pt idx="2">
                  <c:v>24.48</c:v>
                </c:pt>
                <c:pt idx="3">
                  <c:v>26.34</c:v>
                </c:pt>
                <c:pt idx="4">
                  <c:v>6.38</c:v>
                </c:pt>
              </c:numCache>
            </c:numRef>
          </c:val>
          <c:extLst xmlns:c16r2="http://schemas.microsoft.com/office/drawing/2015/06/chart">
            <c:ext xmlns:c16="http://schemas.microsoft.com/office/drawing/2014/chart" uri="{C3380CC4-5D6E-409C-BE32-E72D297353CC}">
              <c16:uniqueId val="{00000000-E3BB-462E-9ABF-31A227E13A2A}"/>
            </c:ext>
          </c:extLst>
        </c:ser>
        <c:dLbls>
          <c:showLegendKey val="0"/>
          <c:showVal val="0"/>
          <c:showCatName val="0"/>
          <c:showSerName val="0"/>
          <c:showPercent val="0"/>
          <c:showBubbleSize val="0"/>
        </c:dLbls>
        <c:gapWidth val="150"/>
        <c:axId val="244215656"/>
        <c:axId val="24421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13.39</c:v>
                </c:pt>
              </c:numCache>
            </c:numRef>
          </c:val>
          <c:smooth val="0"/>
          <c:extLst xmlns:c16r2="http://schemas.microsoft.com/office/drawing/2015/06/chart">
            <c:ext xmlns:c16="http://schemas.microsoft.com/office/drawing/2014/chart" uri="{C3380CC4-5D6E-409C-BE32-E72D297353CC}">
              <c16:uniqueId val="{00000001-E3BB-462E-9ABF-31A227E13A2A}"/>
            </c:ext>
          </c:extLst>
        </c:ser>
        <c:dLbls>
          <c:showLegendKey val="0"/>
          <c:showVal val="0"/>
          <c:showCatName val="0"/>
          <c:showSerName val="0"/>
          <c:showPercent val="0"/>
          <c:showBubbleSize val="0"/>
        </c:dLbls>
        <c:marker val="1"/>
        <c:smooth val="0"/>
        <c:axId val="244215656"/>
        <c:axId val="244211344"/>
      </c:lineChart>
      <c:dateAx>
        <c:axId val="244215656"/>
        <c:scaling>
          <c:orientation val="minMax"/>
        </c:scaling>
        <c:delete val="1"/>
        <c:axPos val="b"/>
        <c:numFmt formatCode="ge" sourceLinked="1"/>
        <c:majorTickMark val="none"/>
        <c:minorTickMark val="none"/>
        <c:tickLblPos val="none"/>
        <c:crossAx val="244211344"/>
        <c:crosses val="autoZero"/>
        <c:auto val="1"/>
        <c:lblOffset val="100"/>
        <c:baseTimeUnit val="years"/>
      </c:dateAx>
      <c:valAx>
        <c:axId val="24421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41-4ED1-9A08-DD858B3A2FDE}"/>
            </c:ext>
          </c:extLst>
        </c:ser>
        <c:dLbls>
          <c:showLegendKey val="0"/>
          <c:showVal val="0"/>
          <c:showCatName val="0"/>
          <c:showSerName val="0"/>
          <c:showPercent val="0"/>
          <c:showBubbleSize val="0"/>
        </c:dLbls>
        <c:gapWidth val="150"/>
        <c:axId val="244212912"/>
        <c:axId val="2442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2.64</c:v>
                </c:pt>
              </c:numCache>
            </c:numRef>
          </c:val>
          <c:smooth val="0"/>
          <c:extLst xmlns:c16r2="http://schemas.microsoft.com/office/drawing/2015/06/chart">
            <c:ext xmlns:c16="http://schemas.microsoft.com/office/drawing/2014/chart" uri="{C3380CC4-5D6E-409C-BE32-E72D297353CC}">
              <c16:uniqueId val="{00000001-0E41-4ED1-9A08-DD858B3A2FDE}"/>
            </c:ext>
          </c:extLst>
        </c:ser>
        <c:dLbls>
          <c:showLegendKey val="0"/>
          <c:showVal val="0"/>
          <c:showCatName val="0"/>
          <c:showSerName val="0"/>
          <c:showPercent val="0"/>
          <c:showBubbleSize val="0"/>
        </c:dLbls>
        <c:marker val="1"/>
        <c:smooth val="0"/>
        <c:axId val="244212912"/>
        <c:axId val="244215264"/>
      </c:lineChart>
      <c:dateAx>
        <c:axId val="244212912"/>
        <c:scaling>
          <c:orientation val="minMax"/>
        </c:scaling>
        <c:delete val="1"/>
        <c:axPos val="b"/>
        <c:numFmt formatCode="ge" sourceLinked="1"/>
        <c:majorTickMark val="none"/>
        <c:minorTickMark val="none"/>
        <c:tickLblPos val="none"/>
        <c:crossAx val="244215264"/>
        <c:crosses val="autoZero"/>
        <c:auto val="1"/>
        <c:lblOffset val="100"/>
        <c:baseTimeUnit val="years"/>
      </c:dateAx>
      <c:valAx>
        <c:axId val="2442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1305.71</c:v>
                </c:pt>
                <c:pt idx="1">
                  <c:v>969.55</c:v>
                </c:pt>
                <c:pt idx="2">
                  <c:v>2000.79</c:v>
                </c:pt>
                <c:pt idx="3">
                  <c:v>1783.96</c:v>
                </c:pt>
                <c:pt idx="4">
                  <c:v>1501.74</c:v>
                </c:pt>
              </c:numCache>
            </c:numRef>
          </c:val>
          <c:extLst xmlns:c16r2="http://schemas.microsoft.com/office/drawing/2015/06/chart">
            <c:ext xmlns:c16="http://schemas.microsoft.com/office/drawing/2014/chart" uri="{C3380CC4-5D6E-409C-BE32-E72D297353CC}">
              <c16:uniqueId val="{00000000-6A67-40FD-ADA0-3CBE0DF228BD}"/>
            </c:ext>
          </c:extLst>
        </c:ser>
        <c:dLbls>
          <c:showLegendKey val="0"/>
          <c:showVal val="0"/>
          <c:showCatName val="0"/>
          <c:showSerName val="0"/>
          <c:showPercent val="0"/>
          <c:showBubbleSize val="0"/>
        </c:dLbls>
        <c:gapWidth val="150"/>
        <c:axId val="244216440"/>
        <c:axId val="24421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359.47</c:v>
                </c:pt>
              </c:numCache>
            </c:numRef>
          </c:val>
          <c:smooth val="0"/>
          <c:extLst xmlns:c16r2="http://schemas.microsoft.com/office/drawing/2015/06/chart">
            <c:ext xmlns:c16="http://schemas.microsoft.com/office/drawing/2014/chart" uri="{C3380CC4-5D6E-409C-BE32-E72D297353CC}">
              <c16:uniqueId val="{00000001-6A67-40FD-ADA0-3CBE0DF228BD}"/>
            </c:ext>
          </c:extLst>
        </c:ser>
        <c:dLbls>
          <c:showLegendKey val="0"/>
          <c:showVal val="0"/>
          <c:showCatName val="0"/>
          <c:showSerName val="0"/>
          <c:showPercent val="0"/>
          <c:showBubbleSize val="0"/>
        </c:dLbls>
        <c:marker val="1"/>
        <c:smooth val="0"/>
        <c:axId val="244216440"/>
        <c:axId val="244214088"/>
      </c:lineChart>
      <c:dateAx>
        <c:axId val="244216440"/>
        <c:scaling>
          <c:orientation val="minMax"/>
        </c:scaling>
        <c:delete val="1"/>
        <c:axPos val="b"/>
        <c:numFmt formatCode="ge" sourceLinked="1"/>
        <c:majorTickMark val="none"/>
        <c:minorTickMark val="none"/>
        <c:tickLblPos val="none"/>
        <c:crossAx val="244214088"/>
        <c:crosses val="autoZero"/>
        <c:auto val="1"/>
        <c:lblOffset val="100"/>
        <c:baseTimeUnit val="years"/>
      </c:dateAx>
      <c:valAx>
        <c:axId val="24421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4F-4DAB-94DC-EA88D66B16AB}"/>
            </c:ext>
          </c:extLst>
        </c:ser>
        <c:dLbls>
          <c:showLegendKey val="0"/>
          <c:showVal val="0"/>
          <c:showCatName val="0"/>
          <c:showSerName val="0"/>
          <c:showPercent val="0"/>
          <c:showBubbleSize val="0"/>
        </c:dLbls>
        <c:gapWidth val="150"/>
        <c:axId val="244210560"/>
        <c:axId val="24421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401.79</c:v>
                </c:pt>
              </c:numCache>
            </c:numRef>
          </c:val>
          <c:smooth val="0"/>
          <c:extLst xmlns:c16r2="http://schemas.microsoft.com/office/drawing/2015/06/chart">
            <c:ext xmlns:c16="http://schemas.microsoft.com/office/drawing/2014/chart" uri="{C3380CC4-5D6E-409C-BE32-E72D297353CC}">
              <c16:uniqueId val="{00000001-B54F-4DAB-94DC-EA88D66B16AB}"/>
            </c:ext>
          </c:extLst>
        </c:ser>
        <c:dLbls>
          <c:showLegendKey val="0"/>
          <c:showVal val="0"/>
          <c:showCatName val="0"/>
          <c:showSerName val="0"/>
          <c:showPercent val="0"/>
          <c:showBubbleSize val="0"/>
        </c:dLbls>
        <c:marker val="1"/>
        <c:smooth val="0"/>
        <c:axId val="244210560"/>
        <c:axId val="244212520"/>
      </c:lineChart>
      <c:dateAx>
        <c:axId val="244210560"/>
        <c:scaling>
          <c:orientation val="minMax"/>
        </c:scaling>
        <c:delete val="1"/>
        <c:axPos val="b"/>
        <c:numFmt formatCode="ge" sourceLinked="1"/>
        <c:majorTickMark val="none"/>
        <c:minorTickMark val="none"/>
        <c:tickLblPos val="none"/>
        <c:crossAx val="244212520"/>
        <c:crosses val="autoZero"/>
        <c:auto val="1"/>
        <c:lblOffset val="100"/>
        <c:baseTimeUnit val="years"/>
      </c:dateAx>
      <c:valAx>
        <c:axId val="24421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77.52</c:v>
                </c:pt>
                <c:pt idx="1">
                  <c:v>82.45</c:v>
                </c:pt>
                <c:pt idx="2">
                  <c:v>88.72</c:v>
                </c:pt>
                <c:pt idx="3">
                  <c:v>92.2</c:v>
                </c:pt>
                <c:pt idx="4">
                  <c:v>86.91</c:v>
                </c:pt>
              </c:numCache>
            </c:numRef>
          </c:val>
          <c:extLst xmlns:c16r2="http://schemas.microsoft.com/office/drawing/2015/06/chart">
            <c:ext xmlns:c16="http://schemas.microsoft.com/office/drawing/2014/chart" uri="{C3380CC4-5D6E-409C-BE32-E72D297353CC}">
              <c16:uniqueId val="{00000000-31B2-4781-96D7-30A4C1F72173}"/>
            </c:ext>
          </c:extLst>
        </c:ser>
        <c:dLbls>
          <c:showLegendKey val="0"/>
          <c:showVal val="0"/>
          <c:showCatName val="0"/>
          <c:showSerName val="0"/>
          <c:showPercent val="0"/>
          <c:showBubbleSize val="0"/>
        </c:dLbls>
        <c:gapWidth val="150"/>
        <c:axId val="209688568"/>
        <c:axId val="20969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100.12</c:v>
                </c:pt>
              </c:numCache>
            </c:numRef>
          </c:val>
          <c:smooth val="0"/>
          <c:extLst xmlns:c16r2="http://schemas.microsoft.com/office/drawing/2015/06/chart">
            <c:ext xmlns:c16="http://schemas.microsoft.com/office/drawing/2014/chart" uri="{C3380CC4-5D6E-409C-BE32-E72D297353CC}">
              <c16:uniqueId val="{00000001-31B2-4781-96D7-30A4C1F72173}"/>
            </c:ext>
          </c:extLst>
        </c:ser>
        <c:dLbls>
          <c:showLegendKey val="0"/>
          <c:showVal val="0"/>
          <c:showCatName val="0"/>
          <c:showSerName val="0"/>
          <c:showPercent val="0"/>
          <c:showBubbleSize val="0"/>
        </c:dLbls>
        <c:marker val="1"/>
        <c:smooth val="0"/>
        <c:axId val="209688568"/>
        <c:axId val="209690136"/>
      </c:lineChart>
      <c:dateAx>
        <c:axId val="209688568"/>
        <c:scaling>
          <c:orientation val="minMax"/>
        </c:scaling>
        <c:delete val="1"/>
        <c:axPos val="b"/>
        <c:numFmt formatCode="ge" sourceLinked="1"/>
        <c:majorTickMark val="none"/>
        <c:minorTickMark val="none"/>
        <c:tickLblPos val="none"/>
        <c:crossAx val="209690136"/>
        <c:crosses val="autoZero"/>
        <c:auto val="1"/>
        <c:lblOffset val="100"/>
        <c:baseTimeUnit val="years"/>
      </c:dateAx>
      <c:valAx>
        <c:axId val="20969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163.63</c:v>
                </c:pt>
                <c:pt idx="1">
                  <c:v>153.08000000000001</c:v>
                </c:pt>
                <c:pt idx="2">
                  <c:v>157.27000000000001</c:v>
                </c:pt>
                <c:pt idx="3">
                  <c:v>152.15</c:v>
                </c:pt>
                <c:pt idx="4">
                  <c:v>160.65</c:v>
                </c:pt>
              </c:numCache>
            </c:numRef>
          </c:val>
          <c:extLst xmlns:c16r2="http://schemas.microsoft.com/office/drawing/2015/06/chart">
            <c:ext xmlns:c16="http://schemas.microsoft.com/office/drawing/2014/chart" uri="{C3380CC4-5D6E-409C-BE32-E72D297353CC}">
              <c16:uniqueId val="{00000000-0BA8-4B3F-9BB7-4163652DBD85}"/>
            </c:ext>
          </c:extLst>
        </c:ser>
        <c:dLbls>
          <c:showLegendKey val="0"/>
          <c:showVal val="0"/>
          <c:showCatName val="0"/>
          <c:showSerName val="0"/>
          <c:showPercent val="0"/>
          <c:showBubbleSize val="0"/>
        </c:dLbls>
        <c:gapWidth val="150"/>
        <c:axId val="355260864"/>
        <c:axId val="3552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174.97</c:v>
                </c:pt>
              </c:numCache>
            </c:numRef>
          </c:val>
          <c:smooth val="0"/>
          <c:extLst xmlns:c16r2="http://schemas.microsoft.com/office/drawing/2015/06/chart">
            <c:ext xmlns:c16="http://schemas.microsoft.com/office/drawing/2014/chart" uri="{C3380CC4-5D6E-409C-BE32-E72D297353CC}">
              <c16:uniqueId val="{00000001-0BA8-4B3F-9BB7-4163652DBD85}"/>
            </c:ext>
          </c:extLst>
        </c:ser>
        <c:dLbls>
          <c:showLegendKey val="0"/>
          <c:showVal val="0"/>
          <c:showCatName val="0"/>
          <c:showSerName val="0"/>
          <c:showPercent val="0"/>
          <c:showBubbleSize val="0"/>
        </c:dLbls>
        <c:marker val="1"/>
        <c:smooth val="0"/>
        <c:axId val="355260864"/>
        <c:axId val="355267136"/>
      </c:lineChart>
      <c:dateAx>
        <c:axId val="355260864"/>
        <c:scaling>
          <c:orientation val="minMax"/>
        </c:scaling>
        <c:delete val="1"/>
        <c:axPos val="b"/>
        <c:numFmt formatCode="ge" sourceLinked="1"/>
        <c:majorTickMark val="none"/>
        <c:minorTickMark val="none"/>
        <c:tickLblPos val="none"/>
        <c:crossAx val="355267136"/>
        <c:crosses val="autoZero"/>
        <c:auto val="1"/>
        <c:lblOffset val="100"/>
        <c:baseTimeUnit val="years"/>
      </c:dateAx>
      <c:valAx>
        <c:axId val="3552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川越町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15028</v>
      </c>
      <c r="AM8" s="70"/>
      <c r="AN8" s="70"/>
      <c r="AO8" s="70"/>
      <c r="AP8" s="70"/>
      <c r="AQ8" s="70"/>
      <c r="AR8" s="70"/>
      <c r="AS8" s="70"/>
      <c r="AT8" s="66">
        <f>データ!$S$6</f>
        <v>8.73</v>
      </c>
      <c r="AU8" s="67"/>
      <c r="AV8" s="67"/>
      <c r="AW8" s="67"/>
      <c r="AX8" s="67"/>
      <c r="AY8" s="67"/>
      <c r="AZ8" s="67"/>
      <c r="BA8" s="67"/>
      <c r="BB8" s="69">
        <f>データ!$T$6</f>
        <v>1721.42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97.77</v>
      </c>
      <c r="J10" s="67"/>
      <c r="K10" s="67"/>
      <c r="L10" s="67"/>
      <c r="M10" s="67"/>
      <c r="N10" s="67"/>
      <c r="O10" s="68"/>
      <c r="P10" s="69">
        <f>データ!$P$6</f>
        <v>100</v>
      </c>
      <c r="Q10" s="69"/>
      <c r="R10" s="69"/>
      <c r="S10" s="69"/>
      <c r="T10" s="69"/>
      <c r="U10" s="69"/>
      <c r="V10" s="69"/>
      <c r="W10" s="70">
        <f>データ!$Q$6</f>
        <v>2066</v>
      </c>
      <c r="X10" s="70"/>
      <c r="Y10" s="70"/>
      <c r="Z10" s="70"/>
      <c r="AA10" s="70"/>
      <c r="AB10" s="70"/>
      <c r="AC10" s="70"/>
      <c r="AD10" s="2"/>
      <c r="AE10" s="2"/>
      <c r="AF10" s="2"/>
      <c r="AG10" s="2"/>
      <c r="AH10" s="4"/>
      <c r="AI10" s="4"/>
      <c r="AJ10" s="4"/>
      <c r="AK10" s="4"/>
      <c r="AL10" s="70">
        <f>データ!$U$6</f>
        <v>15016</v>
      </c>
      <c r="AM10" s="70"/>
      <c r="AN10" s="70"/>
      <c r="AO10" s="70"/>
      <c r="AP10" s="70"/>
      <c r="AQ10" s="70"/>
      <c r="AR10" s="70"/>
      <c r="AS10" s="70"/>
      <c r="AT10" s="66">
        <f>データ!$V$6</f>
        <v>8.02</v>
      </c>
      <c r="AU10" s="67"/>
      <c r="AV10" s="67"/>
      <c r="AW10" s="67"/>
      <c r="AX10" s="67"/>
      <c r="AY10" s="67"/>
      <c r="AZ10" s="67"/>
      <c r="BA10" s="67"/>
      <c r="BB10" s="69">
        <f>データ!$W$6</f>
        <v>1872.32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m413L5pGMyimyHi48RgyXhJifj1tzo5Ro/+3lYgB2+9mbBba2QyP8iytGc1unTWiYs1yQ7imroWN8qoeHdbww==" saltValue="fUy1A1IHLuvWUa9xJWwxo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243442</v>
      </c>
      <c r="D6" s="33">
        <f t="shared" si="3"/>
        <v>46</v>
      </c>
      <c r="E6" s="33">
        <f t="shared" si="3"/>
        <v>1</v>
      </c>
      <c r="F6" s="33">
        <f t="shared" si="3"/>
        <v>0</v>
      </c>
      <c r="G6" s="33">
        <f t="shared" si="3"/>
        <v>1</v>
      </c>
      <c r="H6" s="33" t="str">
        <f t="shared" si="3"/>
        <v>三重県　川越町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97.77</v>
      </c>
      <c r="P6" s="34">
        <f t="shared" si="3"/>
        <v>100</v>
      </c>
      <c r="Q6" s="34">
        <f t="shared" si="3"/>
        <v>2066</v>
      </c>
      <c r="R6" s="34">
        <f t="shared" si="3"/>
        <v>15028</v>
      </c>
      <c r="S6" s="34">
        <f t="shared" si="3"/>
        <v>8.73</v>
      </c>
      <c r="T6" s="34">
        <f t="shared" si="3"/>
        <v>1721.42</v>
      </c>
      <c r="U6" s="34">
        <f t="shared" si="3"/>
        <v>15016</v>
      </c>
      <c r="V6" s="34">
        <f t="shared" si="3"/>
        <v>8.02</v>
      </c>
      <c r="W6" s="34">
        <f t="shared" si="3"/>
        <v>1872.32</v>
      </c>
      <c r="X6" s="35">
        <f>IF(X7="",NA(),X7)</f>
        <v>94.77</v>
      </c>
      <c r="Y6" s="35">
        <f t="shared" ref="Y6:AG6" si="4">IF(Y7="",NA(),Y7)</f>
        <v>100.93</v>
      </c>
      <c r="Z6" s="35">
        <f t="shared" si="4"/>
        <v>99.03</v>
      </c>
      <c r="AA6" s="35">
        <f t="shared" si="4"/>
        <v>103.36</v>
      </c>
      <c r="AB6" s="35">
        <f t="shared" si="4"/>
        <v>99.2</v>
      </c>
      <c r="AC6" s="35">
        <f t="shared" si="4"/>
        <v>107.95</v>
      </c>
      <c r="AD6" s="35">
        <f t="shared" si="4"/>
        <v>109.49</v>
      </c>
      <c r="AE6" s="35">
        <f t="shared" si="4"/>
        <v>111.06</v>
      </c>
      <c r="AF6" s="35">
        <f t="shared" si="4"/>
        <v>111.34</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2.64</v>
      </c>
      <c r="AS6" s="34" t="str">
        <f>IF(AS7="","",IF(AS7="-","【-】","【"&amp;SUBSTITUTE(TEXT(AS7,"#,##0.00"),"-","△")&amp;"】"))</f>
        <v>【0.85】</v>
      </c>
      <c r="AT6" s="35">
        <f>IF(AT7="",NA(),AT7)</f>
        <v>1305.71</v>
      </c>
      <c r="AU6" s="35">
        <f t="shared" ref="AU6:BC6" si="6">IF(AU7="",NA(),AU7)</f>
        <v>969.55</v>
      </c>
      <c r="AV6" s="35">
        <f t="shared" si="6"/>
        <v>2000.79</v>
      </c>
      <c r="AW6" s="35">
        <f t="shared" si="6"/>
        <v>1783.96</v>
      </c>
      <c r="AX6" s="35">
        <f t="shared" si="6"/>
        <v>1501.74</v>
      </c>
      <c r="AY6" s="35">
        <f t="shared" si="6"/>
        <v>1081.23</v>
      </c>
      <c r="AZ6" s="35">
        <f t="shared" si="6"/>
        <v>406.37</v>
      </c>
      <c r="BA6" s="35">
        <f t="shared" si="6"/>
        <v>398.29</v>
      </c>
      <c r="BB6" s="35">
        <f t="shared" si="6"/>
        <v>388.67</v>
      </c>
      <c r="BC6" s="35">
        <f t="shared" si="6"/>
        <v>359.47</v>
      </c>
      <c r="BD6" s="34" t="str">
        <f>IF(BD7="","",IF(BD7="-","【-】","【"&amp;SUBSTITUTE(TEXT(BD7,"#,##0.00"),"-","△")&amp;"】"))</f>
        <v>【264.34】</v>
      </c>
      <c r="BE6" s="34">
        <f>IF(BE7="",NA(),BE7)</f>
        <v>0</v>
      </c>
      <c r="BF6" s="34">
        <f t="shared" ref="BF6:BN6" si="7">IF(BF7="",NA(),BF7)</f>
        <v>0</v>
      </c>
      <c r="BG6" s="34">
        <f t="shared" si="7"/>
        <v>0</v>
      </c>
      <c r="BH6" s="34">
        <f t="shared" si="7"/>
        <v>0</v>
      </c>
      <c r="BI6" s="34">
        <f t="shared" si="7"/>
        <v>0</v>
      </c>
      <c r="BJ6" s="35">
        <f t="shared" si="7"/>
        <v>443.13</v>
      </c>
      <c r="BK6" s="35">
        <f t="shared" si="7"/>
        <v>442.54</v>
      </c>
      <c r="BL6" s="35">
        <f t="shared" si="7"/>
        <v>431</v>
      </c>
      <c r="BM6" s="35">
        <f t="shared" si="7"/>
        <v>422.5</v>
      </c>
      <c r="BN6" s="35">
        <f t="shared" si="7"/>
        <v>401.79</v>
      </c>
      <c r="BO6" s="34" t="str">
        <f>IF(BO7="","",IF(BO7="-","【-】","【"&amp;SUBSTITUTE(TEXT(BO7,"#,##0.00"),"-","△")&amp;"】"))</f>
        <v>【274.27】</v>
      </c>
      <c r="BP6" s="35">
        <f>IF(BP7="",NA(),BP7)</f>
        <v>77.52</v>
      </c>
      <c r="BQ6" s="35">
        <f t="shared" ref="BQ6:BY6" si="8">IF(BQ7="",NA(),BQ7)</f>
        <v>82.45</v>
      </c>
      <c r="BR6" s="35">
        <f t="shared" si="8"/>
        <v>88.72</v>
      </c>
      <c r="BS6" s="35">
        <f t="shared" si="8"/>
        <v>92.2</v>
      </c>
      <c r="BT6" s="35">
        <f t="shared" si="8"/>
        <v>86.91</v>
      </c>
      <c r="BU6" s="35">
        <f t="shared" si="8"/>
        <v>95.4</v>
      </c>
      <c r="BV6" s="35">
        <f t="shared" si="8"/>
        <v>98.6</v>
      </c>
      <c r="BW6" s="35">
        <f t="shared" si="8"/>
        <v>100.82</v>
      </c>
      <c r="BX6" s="35">
        <f t="shared" si="8"/>
        <v>101.64</v>
      </c>
      <c r="BY6" s="35">
        <f t="shared" si="8"/>
        <v>100.12</v>
      </c>
      <c r="BZ6" s="34" t="str">
        <f>IF(BZ7="","",IF(BZ7="-","【-】","【"&amp;SUBSTITUTE(TEXT(BZ7,"#,##0.00"),"-","△")&amp;"】"))</f>
        <v>【104.36】</v>
      </c>
      <c r="CA6" s="35">
        <f>IF(CA7="",NA(),CA7)</f>
        <v>163.63</v>
      </c>
      <c r="CB6" s="35">
        <f t="shared" ref="CB6:CJ6" si="9">IF(CB7="",NA(),CB7)</f>
        <v>153.08000000000001</v>
      </c>
      <c r="CC6" s="35">
        <f t="shared" si="9"/>
        <v>157.27000000000001</v>
      </c>
      <c r="CD6" s="35">
        <f t="shared" si="9"/>
        <v>152.15</v>
      </c>
      <c r="CE6" s="35">
        <f t="shared" si="9"/>
        <v>160.65</v>
      </c>
      <c r="CF6" s="35">
        <f t="shared" si="9"/>
        <v>186.15</v>
      </c>
      <c r="CG6" s="35">
        <f t="shared" si="9"/>
        <v>181.67</v>
      </c>
      <c r="CH6" s="35">
        <f t="shared" si="9"/>
        <v>179.55</v>
      </c>
      <c r="CI6" s="35">
        <f t="shared" si="9"/>
        <v>179.16</v>
      </c>
      <c r="CJ6" s="35">
        <f t="shared" si="9"/>
        <v>174.97</v>
      </c>
      <c r="CK6" s="34" t="str">
        <f>IF(CK7="","",IF(CK7="-","【-】","【"&amp;SUBSTITUTE(TEXT(CK7,"#,##0.00"),"-","△")&amp;"】"))</f>
        <v>【165.71】</v>
      </c>
      <c r="CL6" s="35">
        <f>IF(CL7="",NA(),CL7)</f>
        <v>72.94</v>
      </c>
      <c r="CM6" s="35">
        <f t="shared" ref="CM6:CU6" si="10">IF(CM7="",NA(),CM7)</f>
        <v>73.27</v>
      </c>
      <c r="CN6" s="35">
        <f t="shared" si="10"/>
        <v>72.58</v>
      </c>
      <c r="CO6" s="35">
        <f t="shared" si="10"/>
        <v>73.22</v>
      </c>
      <c r="CP6" s="35">
        <f t="shared" si="10"/>
        <v>71.31</v>
      </c>
      <c r="CQ6" s="35">
        <f t="shared" si="10"/>
        <v>54.47</v>
      </c>
      <c r="CR6" s="35">
        <f t="shared" si="10"/>
        <v>53.61</v>
      </c>
      <c r="CS6" s="35">
        <f t="shared" si="10"/>
        <v>53.52</v>
      </c>
      <c r="CT6" s="35">
        <f t="shared" si="10"/>
        <v>54.24</v>
      </c>
      <c r="CU6" s="35">
        <f t="shared" si="10"/>
        <v>55.63</v>
      </c>
      <c r="CV6" s="34" t="str">
        <f>IF(CV7="","",IF(CV7="-","【-】","【"&amp;SUBSTITUTE(TEXT(CV7,"#,##0.00"),"-","△")&amp;"】"))</f>
        <v>【60.41】</v>
      </c>
      <c r="CW6" s="35">
        <f>IF(CW7="",NA(),CW7)</f>
        <v>93.64</v>
      </c>
      <c r="CX6" s="35">
        <f t="shared" ref="CX6:DF6" si="11">IF(CX7="",NA(),CX7)</f>
        <v>92.27</v>
      </c>
      <c r="CY6" s="35">
        <f t="shared" si="11"/>
        <v>92.93</v>
      </c>
      <c r="CZ6" s="35">
        <f t="shared" si="11"/>
        <v>92.76</v>
      </c>
      <c r="DA6" s="35">
        <f t="shared" si="11"/>
        <v>94.94</v>
      </c>
      <c r="DB6" s="35">
        <f t="shared" si="11"/>
        <v>81.459999999999994</v>
      </c>
      <c r="DC6" s="35">
        <f t="shared" si="11"/>
        <v>81.31</v>
      </c>
      <c r="DD6" s="35">
        <f t="shared" si="11"/>
        <v>81.459999999999994</v>
      </c>
      <c r="DE6" s="35">
        <f t="shared" si="11"/>
        <v>81.680000000000007</v>
      </c>
      <c r="DF6" s="35">
        <f t="shared" si="11"/>
        <v>82.04</v>
      </c>
      <c r="DG6" s="34" t="str">
        <f>IF(DG7="","",IF(DG7="-","【-】","【"&amp;SUBSTITUTE(TEXT(DG7,"#,##0.00"),"-","△")&amp;"】"))</f>
        <v>【89.93】</v>
      </c>
      <c r="DH6" s="35">
        <f>IF(DH7="",NA(),DH7)</f>
        <v>39.33</v>
      </c>
      <c r="DI6" s="35">
        <f t="shared" ref="DI6:DQ6" si="12">IF(DI7="",NA(),DI7)</f>
        <v>50.31</v>
      </c>
      <c r="DJ6" s="35">
        <f t="shared" si="12"/>
        <v>50.59</v>
      </c>
      <c r="DK6" s="35">
        <f t="shared" si="12"/>
        <v>51.91</v>
      </c>
      <c r="DL6" s="35">
        <f t="shared" si="12"/>
        <v>52.09</v>
      </c>
      <c r="DM6" s="35">
        <f t="shared" si="12"/>
        <v>38.520000000000003</v>
      </c>
      <c r="DN6" s="35">
        <f t="shared" si="12"/>
        <v>46.67</v>
      </c>
      <c r="DO6" s="35">
        <f t="shared" si="12"/>
        <v>47.7</v>
      </c>
      <c r="DP6" s="35">
        <f t="shared" si="12"/>
        <v>48.14</v>
      </c>
      <c r="DQ6" s="35">
        <f t="shared" si="12"/>
        <v>48.05</v>
      </c>
      <c r="DR6" s="34" t="str">
        <f>IF(DR7="","",IF(DR7="-","【-】","【"&amp;SUBSTITUTE(TEXT(DR7,"#,##0.00"),"-","△")&amp;"】"))</f>
        <v>【48.12】</v>
      </c>
      <c r="DS6" s="35">
        <f>IF(DS7="",NA(),DS7)</f>
        <v>5.64</v>
      </c>
      <c r="DT6" s="35">
        <f t="shared" ref="DT6:EB6" si="13">IF(DT7="",NA(),DT7)</f>
        <v>5.85</v>
      </c>
      <c r="DU6" s="35">
        <f t="shared" si="13"/>
        <v>24.48</v>
      </c>
      <c r="DV6" s="35">
        <f t="shared" si="13"/>
        <v>26.34</v>
      </c>
      <c r="DW6" s="35">
        <f t="shared" si="13"/>
        <v>6.38</v>
      </c>
      <c r="DX6" s="35">
        <f t="shared" si="13"/>
        <v>9.43</v>
      </c>
      <c r="DY6" s="35">
        <f t="shared" si="13"/>
        <v>10.029999999999999</v>
      </c>
      <c r="DZ6" s="35">
        <f t="shared" si="13"/>
        <v>7.26</v>
      </c>
      <c r="EA6" s="35">
        <f t="shared" si="13"/>
        <v>11.13</v>
      </c>
      <c r="EB6" s="35">
        <f t="shared" si="13"/>
        <v>13.39</v>
      </c>
      <c r="EC6" s="34" t="str">
        <f>IF(EC7="","",IF(EC7="-","【-】","【"&amp;SUBSTITUTE(TEXT(EC7,"#,##0.00"),"-","△")&amp;"】"))</f>
        <v>【15.89】</v>
      </c>
      <c r="ED6" s="35">
        <f>IF(ED7="",NA(),ED7)</f>
        <v>0.27</v>
      </c>
      <c r="EE6" s="35">
        <f t="shared" ref="EE6:EM6" si="14">IF(EE7="",NA(),EE7)</f>
        <v>0.3</v>
      </c>
      <c r="EF6" s="35">
        <f t="shared" si="14"/>
        <v>0.83</v>
      </c>
      <c r="EG6" s="35">
        <f t="shared" si="14"/>
        <v>0.53</v>
      </c>
      <c r="EH6" s="35">
        <f t="shared" si="14"/>
        <v>0.81</v>
      </c>
      <c r="EI6" s="35">
        <f t="shared" si="14"/>
        <v>0.71</v>
      </c>
      <c r="EJ6" s="35">
        <f t="shared" si="14"/>
        <v>0.68</v>
      </c>
      <c r="EK6" s="35">
        <f t="shared" si="14"/>
        <v>1.65</v>
      </c>
      <c r="EL6" s="35">
        <f t="shared" si="14"/>
        <v>0.47</v>
      </c>
      <c r="EM6" s="35">
        <f t="shared" si="14"/>
        <v>0.54</v>
      </c>
      <c r="EN6" s="34" t="str">
        <f>IF(EN7="","",IF(EN7="-","【-】","【"&amp;SUBSTITUTE(TEXT(EN7,"#,##0.00"),"-","△")&amp;"】"))</f>
        <v>【0.69】</v>
      </c>
    </row>
    <row r="7" spans="1:144" s="36" customFormat="1" x14ac:dyDescent="0.15">
      <c r="A7" s="28"/>
      <c r="B7" s="37">
        <v>2017</v>
      </c>
      <c r="C7" s="37">
        <v>243442</v>
      </c>
      <c r="D7" s="37">
        <v>46</v>
      </c>
      <c r="E7" s="37">
        <v>1</v>
      </c>
      <c r="F7" s="37">
        <v>0</v>
      </c>
      <c r="G7" s="37">
        <v>1</v>
      </c>
      <c r="H7" s="37" t="s">
        <v>105</v>
      </c>
      <c r="I7" s="37" t="s">
        <v>106</v>
      </c>
      <c r="J7" s="37" t="s">
        <v>107</v>
      </c>
      <c r="K7" s="37" t="s">
        <v>108</v>
      </c>
      <c r="L7" s="37" t="s">
        <v>109</v>
      </c>
      <c r="M7" s="37" t="s">
        <v>110</v>
      </c>
      <c r="N7" s="38" t="s">
        <v>111</v>
      </c>
      <c r="O7" s="38">
        <v>97.77</v>
      </c>
      <c r="P7" s="38">
        <v>100</v>
      </c>
      <c r="Q7" s="38">
        <v>2066</v>
      </c>
      <c r="R7" s="38">
        <v>15028</v>
      </c>
      <c r="S7" s="38">
        <v>8.73</v>
      </c>
      <c r="T7" s="38">
        <v>1721.42</v>
      </c>
      <c r="U7" s="38">
        <v>15016</v>
      </c>
      <c r="V7" s="38">
        <v>8.02</v>
      </c>
      <c r="W7" s="38">
        <v>1872.32</v>
      </c>
      <c r="X7" s="38">
        <v>94.77</v>
      </c>
      <c r="Y7" s="38">
        <v>100.93</v>
      </c>
      <c r="Z7" s="38">
        <v>99.03</v>
      </c>
      <c r="AA7" s="38">
        <v>103.36</v>
      </c>
      <c r="AB7" s="38">
        <v>99.2</v>
      </c>
      <c r="AC7" s="38">
        <v>107.95</v>
      </c>
      <c r="AD7" s="38">
        <v>109.49</v>
      </c>
      <c r="AE7" s="38">
        <v>111.06</v>
      </c>
      <c r="AF7" s="38">
        <v>111.34</v>
      </c>
      <c r="AG7" s="38">
        <v>110.05</v>
      </c>
      <c r="AH7" s="38">
        <v>113.39</v>
      </c>
      <c r="AI7" s="38">
        <v>0</v>
      </c>
      <c r="AJ7" s="38">
        <v>0</v>
      </c>
      <c r="AK7" s="38">
        <v>0</v>
      </c>
      <c r="AL7" s="38">
        <v>0</v>
      </c>
      <c r="AM7" s="38">
        <v>0</v>
      </c>
      <c r="AN7" s="38">
        <v>13.47</v>
      </c>
      <c r="AO7" s="38">
        <v>9.49</v>
      </c>
      <c r="AP7" s="38">
        <v>9.35</v>
      </c>
      <c r="AQ7" s="38">
        <v>10.130000000000001</v>
      </c>
      <c r="AR7" s="38">
        <v>2.64</v>
      </c>
      <c r="AS7" s="38">
        <v>0.85</v>
      </c>
      <c r="AT7" s="38">
        <v>1305.71</v>
      </c>
      <c r="AU7" s="38">
        <v>969.55</v>
      </c>
      <c r="AV7" s="38">
        <v>2000.79</v>
      </c>
      <c r="AW7" s="38">
        <v>1783.96</v>
      </c>
      <c r="AX7" s="38">
        <v>1501.74</v>
      </c>
      <c r="AY7" s="38">
        <v>1081.23</v>
      </c>
      <c r="AZ7" s="38">
        <v>406.37</v>
      </c>
      <c r="BA7" s="38">
        <v>398.29</v>
      </c>
      <c r="BB7" s="38">
        <v>388.67</v>
      </c>
      <c r="BC7" s="38">
        <v>359.47</v>
      </c>
      <c r="BD7" s="38">
        <v>264.33999999999997</v>
      </c>
      <c r="BE7" s="38">
        <v>0</v>
      </c>
      <c r="BF7" s="38">
        <v>0</v>
      </c>
      <c r="BG7" s="38">
        <v>0</v>
      </c>
      <c r="BH7" s="38">
        <v>0</v>
      </c>
      <c r="BI7" s="38">
        <v>0</v>
      </c>
      <c r="BJ7" s="38">
        <v>443.13</v>
      </c>
      <c r="BK7" s="38">
        <v>442.54</v>
      </c>
      <c r="BL7" s="38">
        <v>431</v>
      </c>
      <c r="BM7" s="38">
        <v>422.5</v>
      </c>
      <c r="BN7" s="38">
        <v>401.79</v>
      </c>
      <c r="BO7" s="38">
        <v>274.27</v>
      </c>
      <c r="BP7" s="38">
        <v>77.52</v>
      </c>
      <c r="BQ7" s="38">
        <v>82.45</v>
      </c>
      <c r="BR7" s="38">
        <v>88.72</v>
      </c>
      <c r="BS7" s="38">
        <v>92.2</v>
      </c>
      <c r="BT7" s="38">
        <v>86.91</v>
      </c>
      <c r="BU7" s="38">
        <v>95.4</v>
      </c>
      <c r="BV7" s="38">
        <v>98.6</v>
      </c>
      <c r="BW7" s="38">
        <v>100.82</v>
      </c>
      <c r="BX7" s="38">
        <v>101.64</v>
      </c>
      <c r="BY7" s="38">
        <v>100.12</v>
      </c>
      <c r="BZ7" s="38">
        <v>104.36</v>
      </c>
      <c r="CA7" s="38">
        <v>163.63</v>
      </c>
      <c r="CB7" s="38">
        <v>153.08000000000001</v>
      </c>
      <c r="CC7" s="38">
        <v>157.27000000000001</v>
      </c>
      <c r="CD7" s="38">
        <v>152.15</v>
      </c>
      <c r="CE7" s="38">
        <v>160.65</v>
      </c>
      <c r="CF7" s="38">
        <v>186.15</v>
      </c>
      <c r="CG7" s="38">
        <v>181.67</v>
      </c>
      <c r="CH7" s="38">
        <v>179.55</v>
      </c>
      <c r="CI7" s="38">
        <v>179.16</v>
      </c>
      <c r="CJ7" s="38">
        <v>174.97</v>
      </c>
      <c r="CK7" s="38">
        <v>165.71</v>
      </c>
      <c r="CL7" s="38">
        <v>72.94</v>
      </c>
      <c r="CM7" s="38">
        <v>73.27</v>
      </c>
      <c r="CN7" s="38">
        <v>72.58</v>
      </c>
      <c r="CO7" s="38">
        <v>73.22</v>
      </c>
      <c r="CP7" s="38">
        <v>71.31</v>
      </c>
      <c r="CQ7" s="38">
        <v>54.47</v>
      </c>
      <c r="CR7" s="38">
        <v>53.61</v>
      </c>
      <c r="CS7" s="38">
        <v>53.52</v>
      </c>
      <c r="CT7" s="38">
        <v>54.24</v>
      </c>
      <c r="CU7" s="38">
        <v>55.63</v>
      </c>
      <c r="CV7" s="38">
        <v>60.41</v>
      </c>
      <c r="CW7" s="38">
        <v>93.64</v>
      </c>
      <c r="CX7" s="38">
        <v>92.27</v>
      </c>
      <c r="CY7" s="38">
        <v>92.93</v>
      </c>
      <c r="CZ7" s="38">
        <v>92.76</v>
      </c>
      <c r="DA7" s="38">
        <v>94.94</v>
      </c>
      <c r="DB7" s="38">
        <v>81.459999999999994</v>
      </c>
      <c r="DC7" s="38">
        <v>81.31</v>
      </c>
      <c r="DD7" s="38">
        <v>81.459999999999994</v>
      </c>
      <c r="DE7" s="38">
        <v>81.680000000000007</v>
      </c>
      <c r="DF7" s="38">
        <v>82.04</v>
      </c>
      <c r="DG7" s="38">
        <v>89.93</v>
      </c>
      <c r="DH7" s="38">
        <v>39.33</v>
      </c>
      <c r="DI7" s="38">
        <v>50.31</v>
      </c>
      <c r="DJ7" s="38">
        <v>50.59</v>
      </c>
      <c r="DK7" s="38">
        <v>51.91</v>
      </c>
      <c r="DL7" s="38">
        <v>52.09</v>
      </c>
      <c r="DM7" s="38">
        <v>38.520000000000003</v>
      </c>
      <c r="DN7" s="38">
        <v>46.67</v>
      </c>
      <c r="DO7" s="38">
        <v>47.7</v>
      </c>
      <c r="DP7" s="38">
        <v>48.14</v>
      </c>
      <c r="DQ7" s="38">
        <v>48.05</v>
      </c>
      <c r="DR7" s="38">
        <v>48.12</v>
      </c>
      <c r="DS7" s="38">
        <v>5.64</v>
      </c>
      <c r="DT7" s="38">
        <v>5.85</v>
      </c>
      <c r="DU7" s="38">
        <v>24.48</v>
      </c>
      <c r="DV7" s="38">
        <v>26.34</v>
      </c>
      <c r="DW7" s="38">
        <v>6.38</v>
      </c>
      <c r="DX7" s="38">
        <v>9.43</v>
      </c>
      <c r="DY7" s="38">
        <v>10.029999999999999</v>
      </c>
      <c r="DZ7" s="38">
        <v>7.26</v>
      </c>
      <c r="EA7" s="38">
        <v>11.13</v>
      </c>
      <c r="EB7" s="38">
        <v>13.39</v>
      </c>
      <c r="EC7" s="38">
        <v>15.89</v>
      </c>
      <c r="ED7" s="38">
        <v>0.27</v>
      </c>
      <c r="EE7" s="38">
        <v>0.3</v>
      </c>
      <c r="EF7" s="38">
        <v>0.83</v>
      </c>
      <c r="EG7" s="38">
        <v>0.53</v>
      </c>
      <c r="EH7" s="38">
        <v>0.81</v>
      </c>
      <c r="EI7" s="38">
        <v>0.71</v>
      </c>
      <c r="EJ7" s="38">
        <v>0.68</v>
      </c>
      <c r="EK7" s="38">
        <v>1.65</v>
      </c>
      <c r="EL7" s="38">
        <v>0.47</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2019-02-05T02:55:56Z</cp:lastPrinted>
  <dcterms:created xsi:type="dcterms:W3CDTF">2018-12-03T08:33:24Z</dcterms:created>
  <dcterms:modified xsi:type="dcterms:W3CDTF">2019-02-08T07:09:12Z</dcterms:modified>
  <cp:category/>
</cp:coreProperties>
</file>