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atanabe_kenichi\Desktop\"/>
    </mc:Choice>
  </mc:AlternateContent>
  <workbookProtection workbookPassword="A597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AD8" i="4" s="1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<sst xmlns="http://schemas.openxmlformats.org/spreadsheetml/2006/main" count="232" uniqueCount="119">
  <si>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</si>
  <si>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</si>
  <si>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</si>
  <si>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</si>
  <si>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</si>
  <si>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</si>
  <si>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</si>
  <si>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</si>
  <si>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</si>
  <si>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</si>
  <si>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</si>
  <si>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</si>
  <si>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</si>
  <si>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</si>
  <si>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</si>
  <si>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</si>
  <si>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</si>
  <si>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</si>
  <si>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</si>
  <si>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</si>
  <si>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</si>
  <si>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</si>
  <si>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</si>
  <si>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</si>
  <si>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</si>
  <si>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</si>
  <si>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</si>
  <si>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</si>
  <si>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</si>
  <si>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</si>
  <si>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</si>
  <si>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</si>
  <si>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</si>
  <si>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</si>
  <si>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</si>
  <si>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</si>
  <si>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</si>
  <si>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</si>
  <si>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</si>
  <si>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</si>
  <si>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</si>
  <si>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</si>
  <si>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</si>
  <si>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</si>
  <si>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</si>
  <si>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</si>
  <si>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</si>
  <si>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</si>
  <si>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</si>
  <si>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</si>
  <si>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</si>
  <si>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</si>
  <si>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</si>
  <si>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</si>
  <si>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</si>
  <si>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</si>
  <si>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</si>
  <si>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</si>
  <si>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</si>
  <si>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</si>
  <si>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</si>
  <si>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</si>
  <si>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</si>
  <si>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</si>
  <si>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</si>
  <si>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</si>
  <si>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</si>
  <si>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</si>
  <si>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</si>
  <si>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</si>
  <si>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</si>
  <si>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</si>
  <si>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</si>
  <si>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</si>
  <si>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</si>
  <si>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</si>
  <si>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</si>
  <si>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</si>
  <si>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</si>
  <si>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</si>
  <si>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</si>
  <si>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</si>
  <si>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</si>
  <si>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</si>
  <si>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</si>
  <si>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</si>
  <si>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</si>
  <si>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</si>
  <si>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</si>
  <si>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</si>
  <si>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</si>
  <si>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</si>
  <si>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</si>
  <si>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</si>
  <si>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</si>
  <si>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</si>
  <si>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</si>
  <si>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</si>
  <si>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</si>
  <si>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</si>
  <si>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</si>
  <si>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</si>
  <si>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</si>
  <si>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</si>
  <si>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朝日町</t>
  </si>
  <si>
    <t>法適用</t>
  </si>
  <si>
    <t>水道事業</t>
  </si>
  <si>
    <t>末端給水事業</t>
  </si>
  <si>
    <t>A7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</si>
  <si>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</si>
  <si>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</si>
  <si>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</si>
  <si>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</si>
  <si>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</si>
  <si>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</si>
  <si>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非設置</t>
    <rPh sb="0" eb="1">
      <t>ヒ</t>
    </rPh>
    <rPh sb="1" eb="3">
      <t>セッチ</t>
    </rPh>
    <phoneticPr fontId="4"/>
  </si>
  <si>
    <t>平成２９年度に料金改定（値下げ）を行ったものの、経常収支比率は１００％以上を維持しており、収支は黒字となっている。また、累積欠損もないことから健全な経営状態であると考える。また、料金回収率も１００％以上であるため、給水に係る費用は給水収益で賄えている状態である。</t>
    <rPh sb="0" eb="2">
      <t>ヘイセイ</t>
    </rPh>
    <rPh sb="4" eb="6">
      <t>ネンド</t>
    </rPh>
    <rPh sb="7" eb="9">
      <t>リョウキン</t>
    </rPh>
    <rPh sb="9" eb="11">
      <t>カイテイ</t>
    </rPh>
    <rPh sb="12" eb="14">
      <t>ネサ</t>
    </rPh>
    <rPh sb="17" eb="18">
      <t>オコナ</t>
    </rPh>
    <rPh sb="24" eb="26">
      <t>ケイジョウ</t>
    </rPh>
    <rPh sb="26" eb="28">
      <t>シュウシ</t>
    </rPh>
    <rPh sb="28" eb="30">
      <t>ヒリツ</t>
    </rPh>
    <rPh sb="35" eb="37">
      <t>イジョウ</t>
    </rPh>
    <rPh sb="38" eb="40">
      <t>イジ</t>
    </rPh>
    <rPh sb="45" eb="47">
      <t>シュウシ</t>
    </rPh>
    <rPh sb="48" eb="50">
      <t>クロジ</t>
    </rPh>
    <rPh sb="60" eb="62">
      <t>ルイセキ</t>
    </rPh>
    <rPh sb="62" eb="64">
      <t>ケッソン</t>
    </rPh>
    <rPh sb="71" eb="73">
      <t>ケンゼン</t>
    </rPh>
    <rPh sb="74" eb="76">
      <t>ケイエイ</t>
    </rPh>
    <rPh sb="76" eb="78">
      <t>ジョウタイ</t>
    </rPh>
    <rPh sb="82" eb="83">
      <t>カンガ</t>
    </rPh>
    <rPh sb="89" eb="91">
      <t>リョウキン</t>
    </rPh>
    <rPh sb="91" eb="93">
      <t>カイシュウ</t>
    </rPh>
    <rPh sb="93" eb="94">
      <t>リツ</t>
    </rPh>
    <rPh sb="99" eb="101">
      <t>イジョウ</t>
    </rPh>
    <rPh sb="107" eb="109">
      <t>キュウスイ</t>
    </rPh>
    <rPh sb="110" eb="111">
      <t>カカ</t>
    </rPh>
    <rPh sb="112" eb="114">
      <t>ヒヨウ</t>
    </rPh>
    <rPh sb="115" eb="117">
      <t>キュウスイ</t>
    </rPh>
    <rPh sb="117" eb="119">
      <t>シュウエキ</t>
    </rPh>
    <rPh sb="120" eb="121">
      <t>マカナ</t>
    </rPh>
    <rPh sb="125" eb="127">
      <t>ジョウタイ</t>
    </rPh>
    <phoneticPr fontId="4"/>
  </si>
  <si>
    <t>管路経年化率は年々上昇しており、対応年数４０年を超えた埋設管に対し、布設管路改修計画に沿って、改修を進めていく必要がある。また、道路改修計画を含めた布設替計画の策定が必要である。</t>
    <rPh sb="0" eb="2">
      <t>カンロ</t>
    </rPh>
    <rPh sb="2" eb="5">
      <t>ケイネンカ</t>
    </rPh>
    <rPh sb="5" eb="6">
      <t>リツ</t>
    </rPh>
    <rPh sb="7" eb="9">
      <t>ネンネン</t>
    </rPh>
    <rPh sb="9" eb="11">
      <t>ジョウショウ</t>
    </rPh>
    <rPh sb="16" eb="18">
      <t>タイオウ</t>
    </rPh>
    <rPh sb="18" eb="20">
      <t>ネンスウ</t>
    </rPh>
    <rPh sb="22" eb="23">
      <t>ネン</t>
    </rPh>
    <rPh sb="24" eb="25">
      <t>コ</t>
    </rPh>
    <rPh sb="27" eb="29">
      <t>マイセツ</t>
    </rPh>
    <rPh sb="29" eb="30">
      <t>カン</t>
    </rPh>
    <rPh sb="31" eb="32">
      <t>タイ</t>
    </rPh>
    <rPh sb="34" eb="35">
      <t>ヌノ</t>
    </rPh>
    <rPh sb="35" eb="36">
      <t>セツ</t>
    </rPh>
    <rPh sb="36" eb="38">
      <t>カンロ</t>
    </rPh>
    <rPh sb="38" eb="40">
      <t>カイシュウ</t>
    </rPh>
    <rPh sb="40" eb="42">
      <t>ケイカク</t>
    </rPh>
    <rPh sb="43" eb="44">
      <t>ソ</t>
    </rPh>
    <rPh sb="47" eb="49">
      <t>カイシュウ</t>
    </rPh>
    <rPh sb="50" eb="51">
      <t>スス</t>
    </rPh>
    <rPh sb="55" eb="57">
      <t>ヒツヨウ</t>
    </rPh>
    <rPh sb="64" eb="66">
      <t>ドウロ</t>
    </rPh>
    <rPh sb="66" eb="68">
      <t>カイシュウ</t>
    </rPh>
    <rPh sb="68" eb="70">
      <t>ケイカク</t>
    </rPh>
    <rPh sb="71" eb="72">
      <t>フク</t>
    </rPh>
    <rPh sb="76" eb="77">
      <t>カ</t>
    </rPh>
    <rPh sb="77" eb="79">
      <t>ケイカク</t>
    </rPh>
    <rPh sb="80" eb="82">
      <t>サクテイ</t>
    </rPh>
    <rPh sb="83" eb="85">
      <t>ヒツヨウ</t>
    </rPh>
    <phoneticPr fontId="4"/>
  </si>
  <si>
    <t>水道事業の経営は健全な運営が続いている状況であるが、管路経年比率が高い状態であることから、埋設管の改修を適切に続けていく必要がある。また、今後の人口減少や、給水収益の減少が予想されるため、新たな計画を立てていく必要があると考える。</t>
    <rPh sb="0" eb="2">
      <t>スイドウ</t>
    </rPh>
    <rPh sb="2" eb="4">
      <t>ジギョウ</t>
    </rPh>
    <rPh sb="5" eb="7">
      <t>ケイエイ</t>
    </rPh>
    <rPh sb="8" eb="10">
      <t>ケンゼン</t>
    </rPh>
    <rPh sb="11" eb="13">
      <t>ウンエイ</t>
    </rPh>
    <rPh sb="14" eb="15">
      <t>ツヅ</t>
    </rPh>
    <rPh sb="19" eb="21">
      <t>ジョウキョウ</t>
    </rPh>
    <rPh sb="26" eb="28">
      <t>カンロ</t>
    </rPh>
    <rPh sb="28" eb="30">
      <t>ケイネン</t>
    </rPh>
    <rPh sb="30" eb="32">
      <t>ヒリツ</t>
    </rPh>
    <rPh sb="33" eb="34">
      <t>タカ</t>
    </rPh>
    <rPh sb="35" eb="37">
      <t>ジョウタイ</t>
    </rPh>
    <rPh sb="45" eb="47">
      <t>マイセツ</t>
    </rPh>
    <rPh sb="47" eb="48">
      <t>カン</t>
    </rPh>
    <rPh sb="49" eb="51">
      <t>カイシュウ</t>
    </rPh>
    <rPh sb="52" eb="54">
      <t>テキセツ</t>
    </rPh>
    <rPh sb="55" eb="56">
      <t>ツヅ</t>
    </rPh>
    <rPh sb="60" eb="62">
      <t>ヒツヨウ</t>
    </rPh>
    <rPh sb="69" eb="71">
      <t>コンゴ</t>
    </rPh>
    <rPh sb="72" eb="74">
      <t>ジンコウ</t>
    </rPh>
    <rPh sb="74" eb="76">
      <t>ゲンショウ</t>
    </rPh>
    <rPh sb="78" eb="80">
      <t>キュウスイ</t>
    </rPh>
    <rPh sb="80" eb="82">
      <t>シュウエキ</t>
    </rPh>
    <rPh sb="83" eb="85">
      <t>ゲンショウ</t>
    </rPh>
    <rPh sb="86" eb="88">
      <t>ヨソウ</t>
    </rPh>
    <rPh sb="94" eb="95">
      <t>アラ</t>
    </rPh>
    <rPh sb="97" eb="99">
      <t>ケイカク</t>
    </rPh>
    <rPh sb="100" eb="101">
      <t>タ</t>
    </rPh>
    <rPh sb="105" eb="107">
      <t>ヒツヨウ</t>
    </rPh>
    <rPh sb="111" eb="112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</si>
</sst>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0.39</c:v>
                </c:pt>
                <c:pt idx="2">
                  <c:v>0.45</c:v>
                </c:pt>
                <c:pt idx="3">
                  <c:v>0.89</c:v>
                </c:pt>
                <c:pt idx="4">
                  <c:v>0.51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41-4A12-B2FA-EEE50B59A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4582816"/>
        <c:axId val="1654590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0.68</c:v>
                </c:pt>
                <c:pt idx="2">
                  <c:v>1.65</c:v>
                </c:pt>
                <c:pt idx="3">
                  <c:v>0.47</c:v>
                </c:pt>
                <c:pt idx="4">
                  <c:v>0.39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41-4A12-B2FA-EEE50B59A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4582816"/>
        <c:axId val="1654590976"/>
      </c:lineChart>
      <c:dateAx>
        <c:axId val="1654582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4590976"/>
        <c:crosses val="autoZero"/>
        <c:auto val="1"/>
        <c:lblOffset val="100"/>
        <c:baseTimeUnit val="years"/>
      </c:dateAx>
      <c:valAx>
        <c:axId val="1654590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4582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67.97</c:v>
                </c:pt>
                <c:pt idx="1">
                  <c:v>67.72</c:v>
                </c:pt>
                <c:pt idx="2">
                  <c:v>67.27</c:v>
                </c:pt>
                <c:pt idx="3">
                  <c:v>67.61</c:v>
                </c:pt>
                <c:pt idx="4">
                  <c:v>69.95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68-455E-B7F2-DDD9B3609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5167280"/>
        <c:axId val="1885162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54.47</c:v>
                </c:pt>
                <c:pt idx="1">
                  <c:v>53.61</c:v>
                </c:pt>
                <c:pt idx="2">
                  <c:v>53.52</c:v>
                </c:pt>
                <c:pt idx="3">
                  <c:v>54.24</c:v>
                </c:pt>
                <c:pt idx="4">
                  <c:v>55.88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68-455E-B7F2-DDD9B3609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5167280"/>
        <c:axId val="1885162384"/>
      </c:lineChart>
      <c:dateAx>
        <c:axId val="1885167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5162384"/>
        <c:crosses val="autoZero"/>
        <c:auto val="1"/>
        <c:lblOffset val="100"/>
        <c:baseTimeUnit val="years"/>
      </c:dateAx>
      <c:valAx>
        <c:axId val="1885162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5167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90.35</c:v>
                </c:pt>
                <c:pt idx="1">
                  <c:v>91.57</c:v>
                </c:pt>
                <c:pt idx="2">
                  <c:v>92.64</c:v>
                </c:pt>
                <c:pt idx="3">
                  <c:v>91.95</c:v>
                </c:pt>
                <c:pt idx="4">
                  <c:v>91.28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DB-4898-AB88-B726FF1F3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5162928"/>
        <c:axId val="1885160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81.459999999999994</c:v>
                </c:pt>
                <c:pt idx="1">
                  <c:v>81.31</c:v>
                </c:pt>
                <c:pt idx="2">
                  <c:v>81.459999999999994</c:v>
                </c:pt>
                <c:pt idx="3">
                  <c:v>81.680000000000007</c:v>
                </c:pt>
                <c:pt idx="4">
                  <c:v>80.989999999999995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DB-4898-AB88-B726FF1F3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5162928"/>
        <c:axId val="1885160752"/>
      </c:lineChart>
      <c:dateAx>
        <c:axId val="1885162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5160752"/>
        <c:crosses val="autoZero"/>
        <c:auto val="1"/>
        <c:lblOffset val="100"/>
        <c:baseTimeUnit val="years"/>
      </c:dateAx>
      <c:valAx>
        <c:axId val="1885160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5162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98.26</c:v>
                </c:pt>
                <c:pt idx="1">
                  <c:v>182.79</c:v>
                </c:pt>
                <c:pt idx="2">
                  <c:v>112.57</c:v>
                </c:pt>
                <c:pt idx="3">
                  <c:v>113.4</c:v>
                </c:pt>
                <c:pt idx="4">
                  <c:v>105.1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EC-4014-B410-16568B0E1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4589344"/>
        <c:axId val="1654587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107.95</c:v>
                </c:pt>
                <c:pt idx="1">
                  <c:v>109.49</c:v>
                </c:pt>
                <c:pt idx="2">
                  <c:v>111.06</c:v>
                </c:pt>
                <c:pt idx="3">
                  <c:v>111.34</c:v>
                </c:pt>
                <c:pt idx="4">
                  <c:v>110.02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2EC-4014-B410-16568B0E1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4589344"/>
        <c:axId val="1654587712"/>
      </c:lineChart>
      <c:dateAx>
        <c:axId val="1654589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4587712"/>
        <c:crosses val="autoZero"/>
        <c:auto val="1"/>
        <c:lblOffset val="100"/>
        <c:baseTimeUnit val="years"/>
      </c:dateAx>
      <c:valAx>
        <c:axId val="16545877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4589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43.29</c:v>
                </c:pt>
                <c:pt idx="1">
                  <c:v>45.68</c:v>
                </c:pt>
                <c:pt idx="2">
                  <c:v>47.56</c:v>
                </c:pt>
                <c:pt idx="3">
                  <c:v>49.42</c:v>
                </c:pt>
                <c:pt idx="4">
                  <c:v>50.86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CF-42B5-AE10-6F7B8A26E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4583360"/>
        <c:axId val="1654591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38.520000000000003</c:v>
                </c:pt>
                <c:pt idx="1">
                  <c:v>46.67</c:v>
                </c:pt>
                <c:pt idx="2">
                  <c:v>47.7</c:v>
                </c:pt>
                <c:pt idx="3">
                  <c:v>48.14</c:v>
                </c:pt>
                <c:pt idx="4">
                  <c:v>46.61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CF-42B5-AE10-6F7B8A26E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4583360"/>
        <c:axId val="1654591520"/>
      </c:lineChart>
      <c:dateAx>
        <c:axId val="1654583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4591520"/>
        <c:crosses val="autoZero"/>
        <c:auto val="1"/>
        <c:lblOffset val="100"/>
        <c:baseTimeUnit val="years"/>
      </c:dateAx>
      <c:valAx>
        <c:axId val="1654591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4583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6.71</c:v>
                </c:pt>
                <c:pt idx="1">
                  <c:v>7.79</c:v>
                </c:pt>
                <c:pt idx="2">
                  <c:v>11.13</c:v>
                </c:pt>
                <c:pt idx="3">
                  <c:v>11.83</c:v>
                </c:pt>
                <c:pt idx="4">
                  <c:v>16.71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85-4F23-BD82-1B5F94D33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4579008"/>
        <c:axId val="1654592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9.43</c:v>
                </c:pt>
                <c:pt idx="1">
                  <c:v>10.029999999999999</c:v>
                </c:pt>
                <c:pt idx="2">
                  <c:v>7.26</c:v>
                </c:pt>
                <c:pt idx="3">
                  <c:v>11.13</c:v>
                </c:pt>
                <c:pt idx="4">
                  <c:v>10.84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85-4F23-BD82-1B5F94D33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4579008"/>
        <c:axId val="1654592064"/>
      </c:lineChart>
      <c:dateAx>
        <c:axId val="1654579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4592064"/>
        <c:crosses val="autoZero"/>
        <c:auto val="1"/>
        <c:lblOffset val="100"/>
        <c:baseTimeUnit val="years"/>
      </c:dateAx>
      <c:valAx>
        <c:axId val="1654592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4579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 formatCode="#,##0.00;&quot;△&quot;#,##0.00;&quot;-&quot;">
                  <c:v>43.83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D7-4879-BFE2-68A189914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4584448"/>
        <c:axId val="1654589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13.47</c:v>
                </c:pt>
                <c:pt idx="1">
                  <c:v>9.49</c:v>
                </c:pt>
                <c:pt idx="2">
                  <c:v>9.35</c:v>
                </c:pt>
                <c:pt idx="3">
                  <c:v>10.130000000000001</c:v>
                </c:pt>
                <c:pt idx="4">
                  <c:v>7.31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D7-4879-BFE2-68A189914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4584448"/>
        <c:axId val="1654589888"/>
      </c:lineChart>
      <c:dateAx>
        <c:axId val="1654584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4589888"/>
        <c:crosses val="autoZero"/>
        <c:auto val="1"/>
        <c:lblOffset val="100"/>
        <c:baseTimeUnit val="years"/>
      </c:dateAx>
      <c:valAx>
        <c:axId val="16545898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4584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316.58999999999997</c:v>
                </c:pt>
                <c:pt idx="1">
                  <c:v>205.14</c:v>
                </c:pt>
                <c:pt idx="2">
                  <c:v>220.39</c:v>
                </c:pt>
                <c:pt idx="3">
                  <c:v>300.14999999999998</c:v>
                </c:pt>
                <c:pt idx="4">
                  <c:v>418.38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49-4EB9-9624-1DF74FA40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4580096"/>
        <c:axId val="1654580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1081.23</c:v>
                </c:pt>
                <c:pt idx="1">
                  <c:v>406.37</c:v>
                </c:pt>
                <c:pt idx="2">
                  <c:v>398.29</c:v>
                </c:pt>
                <c:pt idx="3">
                  <c:v>388.67</c:v>
                </c:pt>
                <c:pt idx="4">
                  <c:v>355.27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49-4EB9-9624-1DF74FA40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4580096"/>
        <c:axId val="1654580640"/>
      </c:lineChart>
      <c:dateAx>
        <c:axId val="1654580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4580640"/>
        <c:crosses val="autoZero"/>
        <c:auto val="1"/>
        <c:lblOffset val="100"/>
        <c:baseTimeUnit val="years"/>
      </c:dateAx>
      <c:valAx>
        <c:axId val="1654580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4580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460.05</c:v>
                </c:pt>
                <c:pt idx="1">
                  <c:v>420.02</c:v>
                </c:pt>
                <c:pt idx="2">
                  <c:v>397.69</c:v>
                </c:pt>
                <c:pt idx="3">
                  <c:v>383.78</c:v>
                </c:pt>
                <c:pt idx="4">
                  <c:v>401.89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69-4A49-BD89-3408E71B1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4584992"/>
        <c:axId val="1654587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443.13</c:v>
                </c:pt>
                <c:pt idx="1">
                  <c:v>442.54</c:v>
                </c:pt>
                <c:pt idx="2">
                  <c:v>431</c:v>
                </c:pt>
                <c:pt idx="3">
                  <c:v>422.5</c:v>
                </c:pt>
                <c:pt idx="4">
                  <c:v>458.27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69-4A49-BD89-3408E71B1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4584992"/>
        <c:axId val="1654587168"/>
      </c:lineChart>
      <c:dateAx>
        <c:axId val="16545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4587168"/>
        <c:crosses val="autoZero"/>
        <c:auto val="1"/>
        <c:lblOffset val="100"/>
        <c:baseTimeUnit val="years"/>
      </c:dateAx>
      <c:valAx>
        <c:axId val="16545871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45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91.26</c:v>
                </c:pt>
                <c:pt idx="1">
                  <c:v>543.72</c:v>
                </c:pt>
                <c:pt idx="2">
                  <c:v>110.07</c:v>
                </c:pt>
                <c:pt idx="3">
                  <c:v>110.79</c:v>
                </c:pt>
                <c:pt idx="4">
                  <c:v>102.22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B9-4FF4-B78A-A998DEE57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3300992"/>
        <c:axId val="1885166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95.4</c:v>
                </c:pt>
                <c:pt idx="1">
                  <c:v>98.6</c:v>
                </c:pt>
                <c:pt idx="2">
                  <c:v>100.82</c:v>
                </c:pt>
                <c:pt idx="3">
                  <c:v>101.64</c:v>
                </c:pt>
                <c:pt idx="4">
                  <c:v>96.77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B9-4FF4-B78A-A998DEE57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3300992"/>
        <c:axId val="1885166736"/>
      </c:lineChart>
      <c:dateAx>
        <c:axId val="1653300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5166736"/>
        <c:crosses val="autoZero"/>
        <c:auto val="1"/>
        <c:lblOffset val="100"/>
        <c:baseTimeUnit val="years"/>
      </c:dateAx>
      <c:valAx>
        <c:axId val="1885166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3300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226.98</c:v>
                </c:pt>
                <c:pt idx="1">
                  <c:v>38.19</c:v>
                </c:pt>
                <c:pt idx="2">
                  <c:v>187.87</c:v>
                </c:pt>
                <c:pt idx="3">
                  <c:v>184.37</c:v>
                </c:pt>
                <c:pt idx="4">
                  <c:v>183.55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47-480D-ABA5-AC2D8BC38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5165648"/>
        <c:axId val="188516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186.15</c:v>
                </c:pt>
                <c:pt idx="1">
                  <c:v>181.67</c:v>
                </c:pt>
                <c:pt idx="2">
                  <c:v>179.55</c:v>
                </c:pt>
                <c:pt idx="3">
                  <c:v>179.16</c:v>
                </c:pt>
                <c:pt idx="4">
                  <c:v>187.18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47-480D-ABA5-AC2D8BC38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5165648"/>
        <c:axId val="1885166192"/>
      </c:lineChart>
      <c:dateAx>
        <c:axId val="1885165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5166192"/>
        <c:crosses val="autoZero"/>
        <c:auto val="1"/>
        <c:lblOffset val="100"/>
        <c:baseTimeUnit val="years"/>
      </c:dateAx>
      <c:valAx>
        <c:axId val="188516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5165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BD60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三重県　朝日町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  <c r="AE6" s="45"/>
      <c r="AF6" s="45"/>
      <c r="AG6" s="4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48"/>
      <c r="P7" s="49" t="s">
        <v>3</v>
      </c>
      <c r="Q7" s="49"/>
      <c r="R7" s="49"/>
      <c r="S7" s="49"/>
      <c r="T7" s="49"/>
      <c r="U7" s="49"/>
      <c r="V7" s="49"/>
      <c r="W7" s="49" t="s">
        <v>4</v>
      </c>
      <c r="X7" s="49"/>
      <c r="Y7" s="49"/>
      <c r="Z7" s="49"/>
      <c r="AA7" s="49"/>
      <c r="AB7" s="49"/>
      <c r="AC7" s="49"/>
      <c r="AD7" s="49" t="s">
        <v>5</v>
      </c>
      <c r="AE7" s="49"/>
      <c r="AF7" s="49"/>
      <c r="AG7" s="49"/>
      <c r="AH7" s="49"/>
      <c r="AI7" s="49"/>
      <c r="AJ7" s="49"/>
      <c r="AK7" s="4"/>
      <c r="AL7" s="49" t="s">
        <v>6</v>
      </c>
      <c r="AM7" s="49"/>
      <c r="AN7" s="49"/>
      <c r="AO7" s="49"/>
      <c r="AP7" s="49"/>
      <c r="AQ7" s="49"/>
      <c r="AR7" s="49"/>
      <c r="AS7" s="49"/>
      <c r="AT7" s="46" t="s">
        <v>7</v>
      </c>
      <c r="AU7" s="47"/>
      <c r="AV7" s="47"/>
      <c r="AW7" s="47"/>
      <c r="AX7" s="47"/>
      <c r="AY7" s="47"/>
      <c r="AZ7" s="47"/>
      <c r="BA7" s="47"/>
      <c r="BB7" s="49" t="s">
        <v>8</v>
      </c>
      <c r="BC7" s="49"/>
      <c r="BD7" s="49"/>
      <c r="BE7" s="49"/>
      <c r="BF7" s="49"/>
      <c r="BG7" s="49"/>
      <c r="BH7" s="49"/>
      <c r="BI7" s="4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5" t="str">
        <f>データ!$I$6</f>
        <v>法適用</v>
      </c>
      <c r="C8" s="56"/>
      <c r="D8" s="56"/>
      <c r="E8" s="56"/>
      <c r="F8" s="56"/>
      <c r="G8" s="56"/>
      <c r="H8" s="56"/>
      <c r="I8" s="55" t="str">
        <f>データ!$J$6</f>
        <v>水道事業</v>
      </c>
      <c r="J8" s="56"/>
      <c r="K8" s="56"/>
      <c r="L8" s="56"/>
      <c r="M8" s="56"/>
      <c r="N8" s="56"/>
      <c r="O8" s="57"/>
      <c r="P8" s="58" t="str">
        <f>データ!$K$6</f>
        <v>末端給水事業</v>
      </c>
      <c r="Q8" s="58"/>
      <c r="R8" s="58"/>
      <c r="S8" s="58"/>
      <c r="T8" s="58"/>
      <c r="U8" s="58"/>
      <c r="V8" s="58"/>
      <c r="W8" s="58" t="str">
        <f>データ!$L$6</f>
        <v>A7</v>
      </c>
      <c r="X8" s="58"/>
      <c r="Y8" s="58"/>
      <c r="Z8" s="58"/>
      <c r="AA8" s="58"/>
      <c r="AB8" s="58"/>
      <c r="AC8" s="58"/>
      <c r="AD8" s="58" t="str">
        <f>データ!$M$6</f>
        <v>非設置</v>
      </c>
      <c r="AE8" s="58"/>
      <c r="AF8" s="58"/>
      <c r="AG8" s="58"/>
      <c r="AH8" s="58"/>
      <c r="AI8" s="58"/>
      <c r="AJ8" s="58"/>
      <c r="AK8" s="4"/>
      <c r="AL8" s="59">
        <f>データ!$R$6</f>
        <v>10764</v>
      </c>
      <c r="AM8" s="59"/>
      <c r="AN8" s="59"/>
      <c r="AO8" s="59"/>
      <c r="AP8" s="59"/>
      <c r="AQ8" s="59"/>
      <c r="AR8" s="59"/>
      <c r="AS8" s="59"/>
      <c r="AT8" s="50">
        <f>データ!$S$6</f>
        <v>5.99</v>
      </c>
      <c r="AU8" s="51"/>
      <c r="AV8" s="51"/>
      <c r="AW8" s="51"/>
      <c r="AX8" s="51"/>
      <c r="AY8" s="51"/>
      <c r="AZ8" s="51"/>
      <c r="BA8" s="51"/>
      <c r="BB8" s="52">
        <f>データ!$T$6</f>
        <v>1796.99</v>
      </c>
      <c r="BC8" s="52"/>
      <c r="BD8" s="52"/>
      <c r="BE8" s="52"/>
      <c r="BF8" s="52"/>
      <c r="BG8" s="52"/>
      <c r="BH8" s="52"/>
      <c r="BI8" s="52"/>
      <c r="BJ8" s="3"/>
      <c r="BK8" s="3"/>
      <c r="BL8" s="53" t="s">
        <v>10</v>
      </c>
      <c r="BM8" s="5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48"/>
      <c r="P9" s="49" t="s">
        <v>14</v>
      </c>
      <c r="Q9" s="49"/>
      <c r="R9" s="49"/>
      <c r="S9" s="49"/>
      <c r="T9" s="49"/>
      <c r="U9" s="49"/>
      <c r="V9" s="49"/>
      <c r="W9" s="49" t="s">
        <v>15</v>
      </c>
      <c r="X9" s="49"/>
      <c r="Y9" s="49"/>
      <c r="Z9" s="49"/>
      <c r="AA9" s="49"/>
      <c r="AB9" s="49"/>
      <c r="AC9" s="49"/>
      <c r="AD9" s="2"/>
      <c r="AE9" s="2"/>
      <c r="AF9" s="2"/>
      <c r="AG9" s="2"/>
      <c r="AH9" s="4"/>
      <c r="AI9" s="4"/>
      <c r="AJ9" s="4"/>
      <c r="AK9" s="4"/>
      <c r="AL9" s="49" t="s">
        <v>16</v>
      </c>
      <c r="AM9" s="49"/>
      <c r="AN9" s="49"/>
      <c r="AO9" s="49"/>
      <c r="AP9" s="49"/>
      <c r="AQ9" s="49"/>
      <c r="AR9" s="49"/>
      <c r="AS9" s="49"/>
      <c r="AT9" s="46" t="s">
        <v>17</v>
      </c>
      <c r="AU9" s="47"/>
      <c r="AV9" s="47"/>
      <c r="AW9" s="47"/>
      <c r="AX9" s="47"/>
      <c r="AY9" s="47"/>
      <c r="AZ9" s="47"/>
      <c r="BA9" s="47"/>
      <c r="BB9" s="49" t="s">
        <v>18</v>
      </c>
      <c r="BC9" s="49"/>
      <c r="BD9" s="49"/>
      <c r="BE9" s="49"/>
      <c r="BF9" s="49"/>
      <c r="BG9" s="49"/>
      <c r="BH9" s="49"/>
      <c r="BI9" s="49"/>
      <c r="BJ9" s="3"/>
      <c r="BK9" s="3"/>
      <c r="BL9" s="60" t="s">
        <v>19</v>
      </c>
      <c r="BM9" s="6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53.85</v>
      </c>
      <c r="J10" s="51"/>
      <c r="K10" s="51"/>
      <c r="L10" s="51"/>
      <c r="M10" s="51"/>
      <c r="N10" s="51"/>
      <c r="O10" s="62"/>
      <c r="P10" s="52">
        <f>データ!$P$6</f>
        <v>99.47</v>
      </c>
      <c r="Q10" s="52"/>
      <c r="R10" s="52"/>
      <c r="S10" s="52"/>
      <c r="T10" s="52"/>
      <c r="U10" s="52"/>
      <c r="V10" s="52"/>
      <c r="W10" s="59">
        <f>データ!$Q$6</f>
        <v>2894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4"/>
      <c r="AI10" s="4"/>
      <c r="AJ10" s="4"/>
      <c r="AK10" s="4"/>
      <c r="AL10" s="59">
        <f>データ!$U$6</f>
        <v>10739</v>
      </c>
      <c r="AM10" s="59"/>
      <c r="AN10" s="59"/>
      <c r="AO10" s="59"/>
      <c r="AP10" s="59"/>
      <c r="AQ10" s="59"/>
      <c r="AR10" s="59"/>
      <c r="AS10" s="59"/>
      <c r="AT10" s="50">
        <f>データ!$V$6</f>
        <v>5.99</v>
      </c>
      <c r="AU10" s="51"/>
      <c r="AV10" s="51"/>
      <c r="AW10" s="51"/>
      <c r="AX10" s="51"/>
      <c r="AY10" s="51"/>
      <c r="AZ10" s="51"/>
      <c r="BA10" s="51"/>
      <c r="BB10" s="52">
        <f>データ!$W$6</f>
        <v>1792.82</v>
      </c>
      <c r="BC10" s="52"/>
      <c r="BD10" s="52"/>
      <c r="BE10" s="52"/>
      <c r="BF10" s="52"/>
      <c r="BG10" s="52"/>
      <c r="BH10" s="52"/>
      <c r="BI10" s="52"/>
      <c r="BJ10" s="2"/>
      <c r="BK10" s="2"/>
      <c r="BL10" s="63" t="s">
        <v>21</v>
      </c>
      <c r="BM10" s="64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23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 x14ac:dyDescent="0.15">
      <c r="A14" s="2"/>
      <c r="B14" s="67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73" t="s">
        <v>25</v>
      </c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5"/>
    </row>
    <row r="15" spans="1:78" ht="13.5" customHeight="1" x14ac:dyDescent="0.15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2"/>
      <c r="BK15" s="2"/>
      <c r="BL15" s="76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9" t="s">
        <v>116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 x14ac:dyDescent="0.15">
      <c r="A34" s="2"/>
      <c r="B34" s="17"/>
      <c r="C34" s="82" t="s">
        <v>26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19"/>
      <c r="R34" s="82" t="s">
        <v>27</v>
      </c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19"/>
      <c r="AG34" s="82" t="s">
        <v>28</v>
      </c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19"/>
      <c r="AV34" s="82" t="s">
        <v>29</v>
      </c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18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 x14ac:dyDescent="0.15">
      <c r="A35" s="2"/>
      <c r="B35" s="17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19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19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19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18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73" t="s">
        <v>30</v>
      </c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6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9" t="s">
        <v>117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 x14ac:dyDescent="0.15">
      <c r="A56" s="2"/>
      <c r="B56" s="17"/>
      <c r="C56" s="82" t="s">
        <v>31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9"/>
      <c r="R56" s="82" t="s">
        <v>32</v>
      </c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19"/>
      <c r="AG56" s="82" t="s">
        <v>33</v>
      </c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19"/>
      <c r="AV56" s="82" t="s">
        <v>34</v>
      </c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 x14ac:dyDescent="0.15">
      <c r="A57" s="2"/>
      <c r="B57" s="17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19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19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19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 x14ac:dyDescent="0.15">
      <c r="A60" s="2"/>
      <c r="B60" s="70" t="s">
        <v>35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2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 x14ac:dyDescent="0.15">
      <c r="A61" s="2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2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73" t="s">
        <v>36</v>
      </c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6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9" t="s">
        <v>118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 x14ac:dyDescent="0.15">
      <c r="A79" s="2"/>
      <c r="B79" s="17"/>
      <c r="C79" s="82" t="s">
        <v>37</v>
      </c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19"/>
      <c r="V79" s="19"/>
      <c r="W79" s="82" t="s">
        <v>38</v>
      </c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19"/>
      <c r="AP79" s="19"/>
      <c r="AQ79" s="82" t="s">
        <v>39</v>
      </c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4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 x14ac:dyDescent="0.15">
      <c r="A80" s="2"/>
      <c r="B80" s="17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19"/>
      <c r="V80" s="19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19"/>
      <c r="AP80" s="19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4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3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5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XwK+cGPPaAsO3kUSmw0eAILmrLuNzplPZxOBA7JW+dC/3ulneUuRQR8jnn65sR8kLC+MEcrHAmE8EXz1xPQjVA==" saltValue="hUSotJdKlYh0fMygUOPEyA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>
      <selection activeCell="M8" sqref="M8"/>
    </sheetView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35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64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65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66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67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68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69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70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71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72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73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74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75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76</v>
      </c>
      <c r="B5" s="31"/>
      <c r="C5" s="31"/>
      <c r="D5" s="31"/>
      <c r="E5" s="31"/>
      <c r="F5" s="31"/>
      <c r="G5" s="31"/>
      <c r="H5" s="32" t="s">
        <v>77</v>
      </c>
      <c r="I5" s="32" t="s">
        <v>78</v>
      </c>
      <c r="J5" s="32" t="s">
        <v>79</v>
      </c>
      <c r="K5" s="32" t="s">
        <v>80</v>
      </c>
      <c r="L5" s="32" t="s">
        <v>81</v>
      </c>
      <c r="M5" s="32" t="s">
        <v>5</v>
      </c>
      <c r="N5" s="32" t="s">
        <v>82</v>
      </c>
      <c r="O5" s="32" t="s">
        <v>83</v>
      </c>
      <c r="P5" s="32" t="s">
        <v>84</v>
      </c>
      <c r="Q5" s="32" t="s">
        <v>85</v>
      </c>
      <c r="R5" s="32" t="s">
        <v>86</v>
      </c>
      <c r="S5" s="32" t="s">
        <v>87</v>
      </c>
      <c r="T5" s="32" t="s">
        <v>88</v>
      </c>
      <c r="U5" s="32" t="s">
        <v>89</v>
      </c>
      <c r="V5" s="32" t="s">
        <v>90</v>
      </c>
      <c r="W5" s="32" t="s">
        <v>91</v>
      </c>
      <c r="X5" s="32" t="s">
        <v>92</v>
      </c>
      <c r="Y5" s="32" t="s">
        <v>93</v>
      </c>
      <c r="Z5" s="32" t="s">
        <v>94</v>
      </c>
      <c r="AA5" s="32" t="s">
        <v>95</v>
      </c>
      <c r="AB5" s="32" t="s">
        <v>96</v>
      </c>
      <c r="AC5" s="32" t="s">
        <v>97</v>
      </c>
      <c r="AD5" s="32" t="s">
        <v>98</v>
      </c>
      <c r="AE5" s="32" t="s">
        <v>99</v>
      </c>
      <c r="AF5" s="32" t="s">
        <v>100</v>
      </c>
      <c r="AG5" s="32" t="s">
        <v>101</v>
      </c>
      <c r="AH5" s="32" t="s">
        <v>41</v>
      </c>
      <c r="AI5" s="32" t="s">
        <v>92</v>
      </c>
      <c r="AJ5" s="32" t="s">
        <v>93</v>
      </c>
      <c r="AK5" s="32" t="s">
        <v>94</v>
      </c>
      <c r="AL5" s="32" t="s">
        <v>95</v>
      </c>
      <c r="AM5" s="32" t="s">
        <v>96</v>
      </c>
      <c r="AN5" s="32" t="s">
        <v>97</v>
      </c>
      <c r="AO5" s="32" t="s">
        <v>98</v>
      </c>
      <c r="AP5" s="32" t="s">
        <v>99</v>
      </c>
      <c r="AQ5" s="32" t="s">
        <v>100</v>
      </c>
      <c r="AR5" s="32" t="s">
        <v>101</v>
      </c>
      <c r="AS5" s="32" t="s">
        <v>102</v>
      </c>
      <c r="AT5" s="32" t="s">
        <v>92</v>
      </c>
      <c r="AU5" s="32" t="s">
        <v>93</v>
      </c>
      <c r="AV5" s="32" t="s">
        <v>94</v>
      </c>
      <c r="AW5" s="32" t="s">
        <v>95</v>
      </c>
      <c r="AX5" s="32" t="s">
        <v>96</v>
      </c>
      <c r="AY5" s="32" t="s">
        <v>97</v>
      </c>
      <c r="AZ5" s="32" t="s">
        <v>98</v>
      </c>
      <c r="BA5" s="32" t="s">
        <v>99</v>
      </c>
      <c r="BB5" s="32" t="s">
        <v>100</v>
      </c>
      <c r="BC5" s="32" t="s">
        <v>101</v>
      </c>
      <c r="BD5" s="32" t="s">
        <v>102</v>
      </c>
      <c r="BE5" s="32" t="s">
        <v>92</v>
      </c>
      <c r="BF5" s="32" t="s">
        <v>93</v>
      </c>
      <c r="BG5" s="32" t="s">
        <v>94</v>
      </c>
      <c r="BH5" s="32" t="s">
        <v>95</v>
      </c>
      <c r="BI5" s="32" t="s">
        <v>96</v>
      </c>
      <c r="BJ5" s="32" t="s">
        <v>97</v>
      </c>
      <c r="BK5" s="32" t="s">
        <v>98</v>
      </c>
      <c r="BL5" s="32" t="s">
        <v>99</v>
      </c>
      <c r="BM5" s="32" t="s">
        <v>100</v>
      </c>
      <c r="BN5" s="32" t="s">
        <v>101</v>
      </c>
      <c r="BO5" s="32" t="s">
        <v>102</v>
      </c>
      <c r="BP5" s="32" t="s">
        <v>92</v>
      </c>
      <c r="BQ5" s="32" t="s">
        <v>93</v>
      </c>
      <c r="BR5" s="32" t="s">
        <v>94</v>
      </c>
      <c r="BS5" s="32" t="s">
        <v>95</v>
      </c>
      <c r="BT5" s="32" t="s">
        <v>96</v>
      </c>
      <c r="BU5" s="32" t="s">
        <v>97</v>
      </c>
      <c r="BV5" s="32" t="s">
        <v>98</v>
      </c>
      <c r="BW5" s="32" t="s">
        <v>99</v>
      </c>
      <c r="BX5" s="32" t="s">
        <v>100</v>
      </c>
      <c r="BY5" s="32" t="s">
        <v>101</v>
      </c>
      <c r="BZ5" s="32" t="s">
        <v>102</v>
      </c>
      <c r="CA5" s="32" t="s">
        <v>92</v>
      </c>
      <c r="CB5" s="32" t="s">
        <v>93</v>
      </c>
      <c r="CC5" s="32" t="s">
        <v>94</v>
      </c>
      <c r="CD5" s="32" t="s">
        <v>95</v>
      </c>
      <c r="CE5" s="32" t="s">
        <v>96</v>
      </c>
      <c r="CF5" s="32" t="s">
        <v>97</v>
      </c>
      <c r="CG5" s="32" t="s">
        <v>98</v>
      </c>
      <c r="CH5" s="32" t="s">
        <v>99</v>
      </c>
      <c r="CI5" s="32" t="s">
        <v>100</v>
      </c>
      <c r="CJ5" s="32" t="s">
        <v>101</v>
      </c>
      <c r="CK5" s="32" t="s">
        <v>102</v>
      </c>
      <c r="CL5" s="32" t="s">
        <v>92</v>
      </c>
      <c r="CM5" s="32" t="s">
        <v>93</v>
      </c>
      <c r="CN5" s="32" t="s">
        <v>94</v>
      </c>
      <c r="CO5" s="32" t="s">
        <v>95</v>
      </c>
      <c r="CP5" s="32" t="s">
        <v>96</v>
      </c>
      <c r="CQ5" s="32" t="s">
        <v>97</v>
      </c>
      <c r="CR5" s="32" t="s">
        <v>98</v>
      </c>
      <c r="CS5" s="32" t="s">
        <v>99</v>
      </c>
      <c r="CT5" s="32" t="s">
        <v>100</v>
      </c>
      <c r="CU5" s="32" t="s">
        <v>101</v>
      </c>
      <c r="CV5" s="32" t="s">
        <v>102</v>
      </c>
      <c r="CW5" s="32" t="s">
        <v>92</v>
      </c>
      <c r="CX5" s="32" t="s">
        <v>93</v>
      </c>
      <c r="CY5" s="32" t="s">
        <v>94</v>
      </c>
      <c r="CZ5" s="32" t="s">
        <v>95</v>
      </c>
      <c r="DA5" s="32" t="s">
        <v>96</v>
      </c>
      <c r="DB5" s="32" t="s">
        <v>97</v>
      </c>
      <c r="DC5" s="32" t="s">
        <v>98</v>
      </c>
      <c r="DD5" s="32" t="s">
        <v>99</v>
      </c>
      <c r="DE5" s="32" t="s">
        <v>100</v>
      </c>
      <c r="DF5" s="32" t="s">
        <v>101</v>
      </c>
      <c r="DG5" s="32" t="s">
        <v>102</v>
      </c>
      <c r="DH5" s="32" t="s">
        <v>92</v>
      </c>
      <c r="DI5" s="32" t="s">
        <v>93</v>
      </c>
      <c r="DJ5" s="32" t="s">
        <v>94</v>
      </c>
      <c r="DK5" s="32" t="s">
        <v>95</v>
      </c>
      <c r="DL5" s="32" t="s">
        <v>96</v>
      </c>
      <c r="DM5" s="32" t="s">
        <v>97</v>
      </c>
      <c r="DN5" s="32" t="s">
        <v>98</v>
      </c>
      <c r="DO5" s="32" t="s">
        <v>99</v>
      </c>
      <c r="DP5" s="32" t="s">
        <v>100</v>
      </c>
      <c r="DQ5" s="32" t="s">
        <v>101</v>
      </c>
      <c r="DR5" s="32" t="s">
        <v>102</v>
      </c>
      <c r="DS5" s="32" t="s">
        <v>92</v>
      </c>
      <c r="DT5" s="32" t="s">
        <v>93</v>
      </c>
      <c r="DU5" s="32" t="s">
        <v>94</v>
      </c>
      <c r="DV5" s="32" t="s">
        <v>95</v>
      </c>
      <c r="DW5" s="32" t="s">
        <v>96</v>
      </c>
      <c r="DX5" s="32" t="s">
        <v>97</v>
      </c>
      <c r="DY5" s="32" t="s">
        <v>98</v>
      </c>
      <c r="DZ5" s="32" t="s">
        <v>99</v>
      </c>
      <c r="EA5" s="32" t="s">
        <v>100</v>
      </c>
      <c r="EB5" s="32" t="s">
        <v>101</v>
      </c>
      <c r="EC5" s="32" t="s">
        <v>102</v>
      </c>
      <c r="ED5" s="32" t="s">
        <v>92</v>
      </c>
      <c r="EE5" s="32" t="s">
        <v>93</v>
      </c>
      <c r="EF5" s="32" t="s">
        <v>94</v>
      </c>
      <c r="EG5" s="32" t="s">
        <v>95</v>
      </c>
      <c r="EH5" s="32" t="s">
        <v>96</v>
      </c>
      <c r="EI5" s="32" t="s">
        <v>97</v>
      </c>
      <c r="EJ5" s="32" t="s">
        <v>98</v>
      </c>
      <c r="EK5" s="32" t="s">
        <v>99</v>
      </c>
      <c r="EL5" s="32" t="s">
        <v>100</v>
      </c>
      <c r="EM5" s="32" t="s">
        <v>101</v>
      </c>
      <c r="EN5" s="32" t="s">
        <v>102</v>
      </c>
    </row>
    <row r="6" spans="1:144" s="36" customFormat="1" x14ac:dyDescent="0.15">
      <c r="A6" s="28" t="s">
        <v>103</v>
      </c>
      <c r="B6" s="33">
        <f>B7</f>
        <v>2017</v>
      </c>
      <c r="C6" s="33">
        <f t="shared" ref="C6:W6" si="3">C7</f>
        <v>243434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三重県　朝日町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A7</v>
      </c>
      <c r="M6" s="33" t="str">
        <f t="shared" si="3"/>
        <v>非設置</v>
      </c>
      <c r="N6" s="34" t="str">
        <f t="shared" si="3"/>
        <v>-</v>
      </c>
      <c r="O6" s="34">
        <f t="shared" si="3"/>
        <v>53.85</v>
      </c>
      <c r="P6" s="34">
        <f t="shared" si="3"/>
        <v>99.47</v>
      </c>
      <c r="Q6" s="34">
        <f t="shared" si="3"/>
        <v>2894</v>
      </c>
      <c r="R6" s="34">
        <f t="shared" si="3"/>
        <v>10764</v>
      </c>
      <c r="S6" s="34">
        <f t="shared" si="3"/>
        <v>5.99</v>
      </c>
      <c r="T6" s="34">
        <f t="shared" si="3"/>
        <v>1796.99</v>
      </c>
      <c r="U6" s="34">
        <f t="shared" si="3"/>
        <v>10739</v>
      </c>
      <c r="V6" s="34">
        <f t="shared" si="3"/>
        <v>5.99</v>
      </c>
      <c r="W6" s="34">
        <f t="shared" si="3"/>
        <v>1792.82</v>
      </c>
      <c r="X6" s="35">
        <f>IF(X7="",NA(),X7)</f>
        <v>98.26</v>
      </c>
      <c r="Y6" s="35">
        <f t="shared" ref="Y6:AG6" si="4">IF(Y7="",NA(),Y7)</f>
        <v>182.79</v>
      </c>
      <c r="Z6" s="35">
        <f t="shared" si="4"/>
        <v>112.57</v>
      </c>
      <c r="AA6" s="35">
        <f t="shared" si="4"/>
        <v>113.4</v>
      </c>
      <c r="AB6" s="35">
        <f t="shared" si="4"/>
        <v>105.1</v>
      </c>
      <c r="AC6" s="35">
        <f t="shared" si="4"/>
        <v>107.95</v>
      </c>
      <c r="AD6" s="35">
        <f t="shared" si="4"/>
        <v>109.49</v>
      </c>
      <c r="AE6" s="35">
        <f t="shared" si="4"/>
        <v>111.06</v>
      </c>
      <c r="AF6" s="35">
        <f t="shared" si="4"/>
        <v>111.34</v>
      </c>
      <c r="AG6" s="35">
        <f t="shared" si="4"/>
        <v>110.02</v>
      </c>
      <c r="AH6" s="34" t="str">
        <f>IF(AH7="","",IF(AH7="-","【-】","【"&amp;SUBSTITUTE(TEXT(AH7,"#,##0.00"),"-","△")&amp;"】"))</f>
        <v>【113.39】</v>
      </c>
      <c r="AI6" s="35">
        <f>IF(AI7="",NA(),AI7)</f>
        <v>43.83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13.47</v>
      </c>
      <c r="AO6" s="35">
        <f t="shared" si="5"/>
        <v>9.49</v>
      </c>
      <c r="AP6" s="35">
        <f t="shared" si="5"/>
        <v>9.35</v>
      </c>
      <c r="AQ6" s="35">
        <f t="shared" si="5"/>
        <v>10.130000000000001</v>
      </c>
      <c r="AR6" s="35">
        <f t="shared" si="5"/>
        <v>7.31</v>
      </c>
      <c r="AS6" s="34" t="str">
        <f>IF(AS7="","",IF(AS7="-","【-】","【"&amp;SUBSTITUTE(TEXT(AS7,"#,##0.00"),"-","△")&amp;"】"))</f>
        <v>【0.85】</v>
      </c>
      <c r="AT6" s="35">
        <f>IF(AT7="",NA(),AT7)</f>
        <v>316.58999999999997</v>
      </c>
      <c r="AU6" s="35">
        <f t="shared" ref="AU6:BC6" si="6">IF(AU7="",NA(),AU7)</f>
        <v>205.14</v>
      </c>
      <c r="AV6" s="35">
        <f t="shared" si="6"/>
        <v>220.39</v>
      </c>
      <c r="AW6" s="35">
        <f t="shared" si="6"/>
        <v>300.14999999999998</v>
      </c>
      <c r="AX6" s="35">
        <f t="shared" si="6"/>
        <v>418.38</v>
      </c>
      <c r="AY6" s="35">
        <f t="shared" si="6"/>
        <v>1081.23</v>
      </c>
      <c r="AZ6" s="35">
        <f t="shared" si="6"/>
        <v>406.37</v>
      </c>
      <c r="BA6" s="35">
        <f t="shared" si="6"/>
        <v>398.29</v>
      </c>
      <c r="BB6" s="35">
        <f t="shared" si="6"/>
        <v>388.67</v>
      </c>
      <c r="BC6" s="35">
        <f t="shared" si="6"/>
        <v>355.27</v>
      </c>
      <c r="BD6" s="34" t="str">
        <f>IF(BD7="","",IF(BD7="-","【-】","【"&amp;SUBSTITUTE(TEXT(BD7,"#,##0.00"),"-","△")&amp;"】"))</f>
        <v>【264.34】</v>
      </c>
      <c r="BE6" s="35">
        <f>IF(BE7="",NA(),BE7)</f>
        <v>460.05</v>
      </c>
      <c r="BF6" s="35">
        <f t="shared" ref="BF6:BN6" si="7">IF(BF7="",NA(),BF7)</f>
        <v>420.02</v>
      </c>
      <c r="BG6" s="35">
        <f t="shared" si="7"/>
        <v>397.69</v>
      </c>
      <c r="BH6" s="35">
        <f t="shared" si="7"/>
        <v>383.78</v>
      </c>
      <c r="BI6" s="35">
        <f t="shared" si="7"/>
        <v>401.89</v>
      </c>
      <c r="BJ6" s="35">
        <f t="shared" si="7"/>
        <v>443.13</v>
      </c>
      <c r="BK6" s="35">
        <f t="shared" si="7"/>
        <v>442.54</v>
      </c>
      <c r="BL6" s="35">
        <f t="shared" si="7"/>
        <v>431</v>
      </c>
      <c r="BM6" s="35">
        <f t="shared" si="7"/>
        <v>422.5</v>
      </c>
      <c r="BN6" s="35">
        <f t="shared" si="7"/>
        <v>458.27</v>
      </c>
      <c r="BO6" s="34" t="str">
        <f>IF(BO7="","",IF(BO7="-","【-】","【"&amp;SUBSTITUTE(TEXT(BO7,"#,##0.00"),"-","△")&amp;"】"))</f>
        <v>【274.27】</v>
      </c>
      <c r="BP6" s="35">
        <f>IF(BP7="",NA(),BP7)</f>
        <v>91.26</v>
      </c>
      <c r="BQ6" s="35">
        <f t="shared" ref="BQ6:BY6" si="8">IF(BQ7="",NA(),BQ7)</f>
        <v>543.72</v>
      </c>
      <c r="BR6" s="35">
        <f t="shared" si="8"/>
        <v>110.07</v>
      </c>
      <c r="BS6" s="35">
        <f t="shared" si="8"/>
        <v>110.79</v>
      </c>
      <c r="BT6" s="35">
        <f t="shared" si="8"/>
        <v>102.22</v>
      </c>
      <c r="BU6" s="35">
        <f t="shared" si="8"/>
        <v>95.4</v>
      </c>
      <c r="BV6" s="35">
        <f t="shared" si="8"/>
        <v>98.6</v>
      </c>
      <c r="BW6" s="35">
        <f t="shared" si="8"/>
        <v>100.82</v>
      </c>
      <c r="BX6" s="35">
        <f t="shared" si="8"/>
        <v>101.64</v>
      </c>
      <c r="BY6" s="35">
        <f t="shared" si="8"/>
        <v>96.77</v>
      </c>
      <c r="BZ6" s="34" t="str">
        <f>IF(BZ7="","",IF(BZ7="-","【-】","【"&amp;SUBSTITUTE(TEXT(BZ7,"#,##0.00"),"-","△")&amp;"】"))</f>
        <v>【104.36】</v>
      </c>
      <c r="CA6" s="35">
        <f>IF(CA7="",NA(),CA7)</f>
        <v>226.98</v>
      </c>
      <c r="CB6" s="35">
        <f t="shared" ref="CB6:CJ6" si="9">IF(CB7="",NA(),CB7)</f>
        <v>38.19</v>
      </c>
      <c r="CC6" s="35">
        <f t="shared" si="9"/>
        <v>187.87</v>
      </c>
      <c r="CD6" s="35">
        <f t="shared" si="9"/>
        <v>184.37</v>
      </c>
      <c r="CE6" s="35">
        <f t="shared" si="9"/>
        <v>183.55</v>
      </c>
      <c r="CF6" s="35">
        <f t="shared" si="9"/>
        <v>186.15</v>
      </c>
      <c r="CG6" s="35">
        <f t="shared" si="9"/>
        <v>181.67</v>
      </c>
      <c r="CH6" s="35">
        <f t="shared" si="9"/>
        <v>179.55</v>
      </c>
      <c r="CI6" s="35">
        <f t="shared" si="9"/>
        <v>179.16</v>
      </c>
      <c r="CJ6" s="35">
        <f t="shared" si="9"/>
        <v>187.18</v>
      </c>
      <c r="CK6" s="34" t="str">
        <f>IF(CK7="","",IF(CK7="-","【-】","【"&amp;SUBSTITUTE(TEXT(CK7,"#,##0.00"),"-","△")&amp;"】"))</f>
        <v>【165.71】</v>
      </c>
      <c r="CL6" s="35">
        <f>IF(CL7="",NA(),CL7)</f>
        <v>67.97</v>
      </c>
      <c r="CM6" s="35">
        <f t="shared" ref="CM6:CU6" si="10">IF(CM7="",NA(),CM7)</f>
        <v>67.72</v>
      </c>
      <c r="CN6" s="35">
        <f t="shared" si="10"/>
        <v>67.27</v>
      </c>
      <c r="CO6" s="35">
        <f t="shared" si="10"/>
        <v>67.61</v>
      </c>
      <c r="CP6" s="35">
        <f t="shared" si="10"/>
        <v>69.95</v>
      </c>
      <c r="CQ6" s="35">
        <f t="shared" si="10"/>
        <v>54.47</v>
      </c>
      <c r="CR6" s="35">
        <f t="shared" si="10"/>
        <v>53.61</v>
      </c>
      <c r="CS6" s="35">
        <f t="shared" si="10"/>
        <v>53.52</v>
      </c>
      <c r="CT6" s="35">
        <f t="shared" si="10"/>
        <v>54.24</v>
      </c>
      <c r="CU6" s="35">
        <f t="shared" si="10"/>
        <v>55.88</v>
      </c>
      <c r="CV6" s="34" t="str">
        <f>IF(CV7="","",IF(CV7="-","【-】","【"&amp;SUBSTITUTE(TEXT(CV7,"#,##0.00"),"-","△")&amp;"】"))</f>
        <v>【60.41】</v>
      </c>
      <c r="CW6" s="35">
        <f>IF(CW7="",NA(),CW7)</f>
        <v>90.35</v>
      </c>
      <c r="CX6" s="35">
        <f t="shared" ref="CX6:DF6" si="11">IF(CX7="",NA(),CX7)</f>
        <v>91.57</v>
      </c>
      <c r="CY6" s="35">
        <f t="shared" si="11"/>
        <v>92.64</v>
      </c>
      <c r="CZ6" s="35">
        <f t="shared" si="11"/>
        <v>91.95</v>
      </c>
      <c r="DA6" s="35">
        <f t="shared" si="11"/>
        <v>91.28</v>
      </c>
      <c r="DB6" s="35">
        <f t="shared" si="11"/>
        <v>81.459999999999994</v>
      </c>
      <c r="DC6" s="35">
        <f t="shared" si="11"/>
        <v>81.31</v>
      </c>
      <c r="DD6" s="35">
        <f t="shared" si="11"/>
        <v>81.459999999999994</v>
      </c>
      <c r="DE6" s="35">
        <f t="shared" si="11"/>
        <v>81.680000000000007</v>
      </c>
      <c r="DF6" s="35">
        <f t="shared" si="11"/>
        <v>80.989999999999995</v>
      </c>
      <c r="DG6" s="34" t="str">
        <f>IF(DG7="","",IF(DG7="-","【-】","【"&amp;SUBSTITUTE(TEXT(DG7,"#,##0.00"),"-","△")&amp;"】"))</f>
        <v>【89.93】</v>
      </c>
      <c r="DH6" s="35">
        <f>IF(DH7="",NA(),DH7)</f>
        <v>43.29</v>
      </c>
      <c r="DI6" s="35">
        <f t="shared" ref="DI6:DQ6" si="12">IF(DI7="",NA(),DI7)</f>
        <v>45.68</v>
      </c>
      <c r="DJ6" s="35">
        <f t="shared" si="12"/>
        <v>47.56</v>
      </c>
      <c r="DK6" s="35">
        <f t="shared" si="12"/>
        <v>49.42</v>
      </c>
      <c r="DL6" s="35">
        <f t="shared" si="12"/>
        <v>50.86</v>
      </c>
      <c r="DM6" s="35">
        <f t="shared" si="12"/>
        <v>38.520000000000003</v>
      </c>
      <c r="DN6" s="35">
        <f t="shared" si="12"/>
        <v>46.67</v>
      </c>
      <c r="DO6" s="35">
        <f t="shared" si="12"/>
        <v>47.7</v>
      </c>
      <c r="DP6" s="35">
        <f t="shared" si="12"/>
        <v>48.14</v>
      </c>
      <c r="DQ6" s="35">
        <f t="shared" si="12"/>
        <v>46.61</v>
      </c>
      <c r="DR6" s="34" t="str">
        <f>IF(DR7="","",IF(DR7="-","【-】","【"&amp;SUBSTITUTE(TEXT(DR7,"#,##0.00"),"-","△")&amp;"】"))</f>
        <v>【48.12】</v>
      </c>
      <c r="DS6" s="35">
        <f>IF(DS7="",NA(),DS7)</f>
        <v>6.71</v>
      </c>
      <c r="DT6" s="35">
        <f t="shared" ref="DT6:EB6" si="13">IF(DT7="",NA(),DT7)</f>
        <v>7.79</v>
      </c>
      <c r="DU6" s="35">
        <f t="shared" si="13"/>
        <v>11.13</v>
      </c>
      <c r="DV6" s="35">
        <f t="shared" si="13"/>
        <v>11.83</v>
      </c>
      <c r="DW6" s="35">
        <f t="shared" si="13"/>
        <v>16.71</v>
      </c>
      <c r="DX6" s="35">
        <f t="shared" si="13"/>
        <v>9.43</v>
      </c>
      <c r="DY6" s="35">
        <f t="shared" si="13"/>
        <v>10.029999999999999</v>
      </c>
      <c r="DZ6" s="35">
        <f t="shared" si="13"/>
        <v>7.26</v>
      </c>
      <c r="EA6" s="35">
        <f t="shared" si="13"/>
        <v>11.13</v>
      </c>
      <c r="EB6" s="35">
        <f t="shared" si="13"/>
        <v>10.84</v>
      </c>
      <c r="EC6" s="34" t="str">
        <f>IF(EC7="","",IF(EC7="-","【-】","【"&amp;SUBSTITUTE(TEXT(EC7,"#,##0.00"),"-","△")&amp;"】"))</f>
        <v>【15.89】</v>
      </c>
      <c r="ED6" s="35">
        <f>IF(ED7="",NA(),ED7)</f>
        <v>0.08</v>
      </c>
      <c r="EE6" s="35">
        <f t="shared" ref="EE6:EM6" si="14">IF(EE7="",NA(),EE7)</f>
        <v>0.39</v>
      </c>
      <c r="EF6" s="35">
        <f t="shared" si="14"/>
        <v>0.45</v>
      </c>
      <c r="EG6" s="35">
        <f t="shared" si="14"/>
        <v>0.89</v>
      </c>
      <c r="EH6" s="35">
        <f t="shared" si="14"/>
        <v>0.51</v>
      </c>
      <c r="EI6" s="35">
        <f t="shared" si="14"/>
        <v>0.71</v>
      </c>
      <c r="EJ6" s="35">
        <f t="shared" si="14"/>
        <v>0.68</v>
      </c>
      <c r="EK6" s="35">
        <f t="shared" si="14"/>
        <v>1.65</v>
      </c>
      <c r="EL6" s="35">
        <f t="shared" si="14"/>
        <v>0.47</v>
      </c>
      <c r="EM6" s="35">
        <f t="shared" si="14"/>
        <v>0.39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243434</v>
      </c>
      <c r="D7" s="37">
        <v>46</v>
      </c>
      <c r="E7" s="37">
        <v>1</v>
      </c>
      <c r="F7" s="37">
        <v>0</v>
      </c>
      <c r="G7" s="37">
        <v>1</v>
      </c>
      <c r="H7" s="37" t="s">
        <v>104</v>
      </c>
      <c r="I7" s="37" t="s">
        <v>105</v>
      </c>
      <c r="J7" s="37" t="s">
        <v>106</v>
      </c>
      <c r="K7" s="37" t="s">
        <v>107</v>
      </c>
      <c r="L7" s="37" t="s">
        <v>108</v>
      </c>
      <c r="M7" s="37" t="s">
        <v>115</v>
      </c>
      <c r="N7" s="38" t="s">
        <v>109</v>
      </c>
      <c r="O7" s="38">
        <v>53.85</v>
      </c>
      <c r="P7" s="38">
        <v>99.47</v>
      </c>
      <c r="Q7" s="38">
        <v>2894</v>
      </c>
      <c r="R7" s="38">
        <v>10764</v>
      </c>
      <c r="S7" s="38">
        <v>5.99</v>
      </c>
      <c r="T7" s="38">
        <v>1796.99</v>
      </c>
      <c r="U7" s="38">
        <v>10739</v>
      </c>
      <c r="V7" s="38">
        <v>5.99</v>
      </c>
      <c r="W7" s="38">
        <v>1792.82</v>
      </c>
      <c r="X7" s="38">
        <v>98.26</v>
      </c>
      <c r="Y7" s="38">
        <v>182.79</v>
      </c>
      <c r="Z7" s="38">
        <v>112.57</v>
      </c>
      <c r="AA7" s="38">
        <v>113.4</v>
      </c>
      <c r="AB7" s="38">
        <v>105.1</v>
      </c>
      <c r="AC7" s="38">
        <v>107.95</v>
      </c>
      <c r="AD7" s="38">
        <v>109.49</v>
      </c>
      <c r="AE7" s="38">
        <v>111.06</v>
      </c>
      <c r="AF7" s="38">
        <v>111.34</v>
      </c>
      <c r="AG7" s="38">
        <v>110.02</v>
      </c>
      <c r="AH7" s="38">
        <v>113.39</v>
      </c>
      <c r="AI7" s="38">
        <v>43.83</v>
      </c>
      <c r="AJ7" s="38">
        <v>0</v>
      </c>
      <c r="AK7" s="38">
        <v>0</v>
      </c>
      <c r="AL7" s="38">
        <v>0</v>
      </c>
      <c r="AM7" s="38">
        <v>0</v>
      </c>
      <c r="AN7" s="38">
        <v>13.47</v>
      </c>
      <c r="AO7" s="38">
        <v>9.49</v>
      </c>
      <c r="AP7" s="38">
        <v>9.35</v>
      </c>
      <c r="AQ7" s="38">
        <v>10.130000000000001</v>
      </c>
      <c r="AR7" s="38">
        <v>7.31</v>
      </c>
      <c r="AS7" s="38">
        <v>0.85</v>
      </c>
      <c r="AT7" s="38">
        <v>316.58999999999997</v>
      </c>
      <c r="AU7" s="38">
        <v>205.14</v>
      </c>
      <c r="AV7" s="38">
        <v>220.39</v>
      </c>
      <c r="AW7" s="38">
        <v>300.14999999999998</v>
      </c>
      <c r="AX7" s="38">
        <v>418.38</v>
      </c>
      <c r="AY7" s="38">
        <v>1081.23</v>
      </c>
      <c r="AZ7" s="38">
        <v>406.37</v>
      </c>
      <c r="BA7" s="38">
        <v>398.29</v>
      </c>
      <c r="BB7" s="38">
        <v>388.67</v>
      </c>
      <c r="BC7" s="38">
        <v>355.27</v>
      </c>
      <c r="BD7" s="38">
        <v>264.33999999999997</v>
      </c>
      <c r="BE7" s="38">
        <v>460.05</v>
      </c>
      <c r="BF7" s="38">
        <v>420.02</v>
      </c>
      <c r="BG7" s="38">
        <v>397.69</v>
      </c>
      <c r="BH7" s="38">
        <v>383.78</v>
      </c>
      <c r="BI7" s="38">
        <v>401.89</v>
      </c>
      <c r="BJ7" s="38">
        <v>443.13</v>
      </c>
      <c r="BK7" s="38">
        <v>442.54</v>
      </c>
      <c r="BL7" s="38">
        <v>431</v>
      </c>
      <c r="BM7" s="38">
        <v>422.5</v>
      </c>
      <c r="BN7" s="38">
        <v>458.27</v>
      </c>
      <c r="BO7" s="38">
        <v>274.27</v>
      </c>
      <c r="BP7" s="38">
        <v>91.26</v>
      </c>
      <c r="BQ7" s="38">
        <v>543.72</v>
      </c>
      <c r="BR7" s="38">
        <v>110.07</v>
      </c>
      <c r="BS7" s="38">
        <v>110.79</v>
      </c>
      <c r="BT7" s="38">
        <v>102.22</v>
      </c>
      <c r="BU7" s="38">
        <v>95.4</v>
      </c>
      <c r="BV7" s="38">
        <v>98.6</v>
      </c>
      <c r="BW7" s="38">
        <v>100.82</v>
      </c>
      <c r="BX7" s="38">
        <v>101.64</v>
      </c>
      <c r="BY7" s="38">
        <v>96.77</v>
      </c>
      <c r="BZ7" s="38">
        <v>104.36</v>
      </c>
      <c r="CA7" s="38">
        <v>226.98</v>
      </c>
      <c r="CB7" s="38">
        <v>38.19</v>
      </c>
      <c r="CC7" s="38">
        <v>187.87</v>
      </c>
      <c r="CD7" s="38">
        <v>184.37</v>
      </c>
      <c r="CE7" s="38">
        <v>183.55</v>
      </c>
      <c r="CF7" s="38">
        <v>186.15</v>
      </c>
      <c r="CG7" s="38">
        <v>181.67</v>
      </c>
      <c r="CH7" s="38">
        <v>179.55</v>
      </c>
      <c r="CI7" s="38">
        <v>179.16</v>
      </c>
      <c r="CJ7" s="38">
        <v>187.18</v>
      </c>
      <c r="CK7" s="38">
        <v>165.71</v>
      </c>
      <c r="CL7" s="38">
        <v>67.97</v>
      </c>
      <c r="CM7" s="38">
        <v>67.72</v>
      </c>
      <c r="CN7" s="38">
        <v>67.27</v>
      </c>
      <c r="CO7" s="38">
        <v>67.61</v>
      </c>
      <c r="CP7" s="38">
        <v>69.95</v>
      </c>
      <c r="CQ7" s="38">
        <v>54.47</v>
      </c>
      <c r="CR7" s="38">
        <v>53.61</v>
      </c>
      <c r="CS7" s="38">
        <v>53.52</v>
      </c>
      <c r="CT7" s="38">
        <v>54.24</v>
      </c>
      <c r="CU7" s="38">
        <v>55.88</v>
      </c>
      <c r="CV7" s="38">
        <v>60.41</v>
      </c>
      <c r="CW7" s="38">
        <v>90.35</v>
      </c>
      <c r="CX7" s="38">
        <v>91.57</v>
      </c>
      <c r="CY7" s="38">
        <v>92.64</v>
      </c>
      <c r="CZ7" s="38">
        <v>91.95</v>
      </c>
      <c r="DA7" s="38">
        <v>91.28</v>
      </c>
      <c r="DB7" s="38">
        <v>81.459999999999994</v>
      </c>
      <c r="DC7" s="38">
        <v>81.31</v>
      </c>
      <c r="DD7" s="38">
        <v>81.459999999999994</v>
      </c>
      <c r="DE7" s="38">
        <v>81.680000000000007</v>
      </c>
      <c r="DF7" s="38">
        <v>80.989999999999995</v>
      </c>
      <c r="DG7" s="38">
        <v>89.93</v>
      </c>
      <c r="DH7" s="38">
        <v>43.29</v>
      </c>
      <c r="DI7" s="38">
        <v>45.68</v>
      </c>
      <c r="DJ7" s="38">
        <v>47.56</v>
      </c>
      <c r="DK7" s="38">
        <v>49.42</v>
      </c>
      <c r="DL7" s="38">
        <v>50.86</v>
      </c>
      <c r="DM7" s="38">
        <v>38.520000000000003</v>
      </c>
      <c r="DN7" s="38">
        <v>46.67</v>
      </c>
      <c r="DO7" s="38">
        <v>47.7</v>
      </c>
      <c r="DP7" s="38">
        <v>48.14</v>
      </c>
      <c r="DQ7" s="38">
        <v>46.61</v>
      </c>
      <c r="DR7" s="38">
        <v>48.12</v>
      </c>
      <c r="DS7" s="38">
        <v>6.71</v>
      </c>
      <c r="DT7" s="38">
        <v>7.79</v>
      </c>
      <c r="DU7" s="38">
        <v>11.13</v>
      </c>
      <c r="DV7" s="38">
        <v>11.83</v>
      </c>
      <c r="DW7" s="38">
        <v>16.71</v>
      </c>
      <c r="DX7" s="38">
        <v>9.43</v>
      </c>
      <c r="DY7" s="38">
        <v>10.029999999999999</v>
      </c>
      <c r="DZ7" s="38">
        <v>7.26</v>
      </c>
      <c r="EA7" s="38">
        <v>11.13</v>
      </c>
      <c r="EB7" s="38">
        <v>10.84</v>
      </c>
      <c r="EC7" s="38">
        <v>15.89</v>
      </c>
      <c r="ED7" s="38">
        <v>0.08</v>
      </c>
      <c r="EE7" s="38">
        <v>0.39</v>
      </c>
      <c r="EF7" s="38">
        <v>0.45</v>
      </c>
      <c r="EG7" s="38">
        <v>0.89</v>
      </c>
      <c r="EH7" s="38">
        <v>0.51</v>
      </c>
      <c r="EI7" s="38">
        <v>0.71</v>
      </c>
      <c r="EJ7" s="38">
        <v>0.68</v>
      </c>
      <c r="EK7" s="38">
        <v>1.65</v>
      </c>
      <c r="EL7" s="38">
        <v>0.47</v>
      </c>
      <c r="EM7" s="38">
        <v>0.39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110</v>
      </c>
      <c r="C9" s="41" t="s">
        <v>111</v>
      </c>
      <c r="D9" s="41" t="s">
        <v>112</v>
      </c>
      <c r="E9" s="41" t="s">
        <v>113</v>
      </c>
      <c r="F9" s="41" t="s">
        <v>114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dcterms:created xsi:type="dcterms:W3CDTF">2018-12-03T08:33:23Z</dcterms:created>
  <dcterms:modified xsi:type="dcterms:W3CDTF">2019-02-04T01:30:02Z</dcterms:modified>
  <cp:category/>
</cp:coreProperties>
</file>