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平成３０年度\通知・照会・雑文書等\310116_H30経営比較分析表\提出\修正\下水道\"/>
    </mc:Choice>
  </mc:AlternateContent>
  <workbookProtection workbookAlgorithmName="SHA-512" workbookHashValue="w9kzhcm6afdKGtG9VIhp3k4rxLbdk65O487FPLiVD/pB3z0mWi9G4vCboftd0MylHkzfy87/ECU3C2tXfenuFg==" workbookSaltValue="MXOizD/F8Q3GQ8mqjXmoFg==" workbookSpinCount="100000" lockStructure="1"/>
  <bookViews>
    <workbookView xWindow="0" yWindow="0" windowWidth="15360" windowHeight="7635" tabRatio="599"/>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<sst xmlns="http://schemas.openxmlformats.org/spreadsheetml/2006/main" count="323" uniqueCount="123">
  <si>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</si>
  <si>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</si>
  <si>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</si>
  <si>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</si>
  <si>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</si>
  <si>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</si>
  <si>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</si>
  <si>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</si>
  <si>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</si>
  <si>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</si>
  <si>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</si>
  <si>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</si>
  <si>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</si>
  <si>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</si>
  <si>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</si>
  <si>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</si>
  <si>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</si>
  <si>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</si>
  <si>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</si>
  <si>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</si>
  <si>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</si>
  <si>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</si>
  <si>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</si>
  <si>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</si>
  <si>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</si>
  <si>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</si>
  <si>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</si>
  <si>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</si>
  <si>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</si>
  <si>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</si>
  <si>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</si>
  <si>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</si>
  <si>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</si>
  <si>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</si>
  <si>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</si>
  <si>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</si>
  <si>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</si>
  <si>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</si>
  <si>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</si>
  <si>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</si>
  <si>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</si>
  <si>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</si>
  <si>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</si>
  <si>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</si>
  <si>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</si>
  <si>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</si>
  <si>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</si>
  <si>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</si>
  <si>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</si>
  <si>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</si>
  <si>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</si>
  <si>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</si>
  <si>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</si>
  <si>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</si>
  <si>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</si>
  <si>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</si>
  <si>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</si>
  <si>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</si>
  <si>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</si>
  <si>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</si>
  <si>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</si>
  <si>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</si>
  <si>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</si>
  <si>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</si>
  <si>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</si>
  <si>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</si>
  <si>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</si>
  <si>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</si>
  <si>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</si>
  <si>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</si>
  <si>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</si>
  <si>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</si>
  <si>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</si>
  <si>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</si>
  <si>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</si>
  <si>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</si>
  <si>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</si>
  <si>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</si>
  <si>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</si>
  <si>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</si>
  <si>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</si>
  <si>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</si>
  <si>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</si>
  <si>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</si>
  <si>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</si>
  <si>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</si>
  <si>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</si>
  <si>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</si>
  <si>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</si>
  <si>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</si>
  <si>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</si>
  <si>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</si>
  <si>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</si>
  <si>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</si>
  <si>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</si>
  <si>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</si>
  <si>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</si>
  <si>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</si>
  <si>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</si>
  <si>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</si>
  <si>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</si>
  <si>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</si>
  <si>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</si>
  <si>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</si>
  <si>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</si>
  <si>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</si>
  <si>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</si>
  <si>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</si>
  <si>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</si>
  <si>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</si>
  <si>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</si>
  <si>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</si>
  <si>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</si>
  <si>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</si>
  <si>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</si>
  <si>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</si>
  <si>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</si>
  <si>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</si>
  <si>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</si>
  <si>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</si>
  <si>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については、本表からは比較的良好な経営状態に見えるが、実際は一般会計繰入金に依存している。また、経費回収率は下降傾向であり、産業汚水分を除く一般料金収入に限ると料金収入で維持管理費を賄えていない現状であり、適正な料金収入の確保に取り組む必要がある。
　今後は、平成30年度に策定する経営戦略に基づき経営基盤の強化を図るとともに施設についてもストックマネジメント計画により改築・修繕に取り組まなければならない。</t>
    <rPh sb="1" eb="3">
      <t>トウガイ</t>
    </rPh>
    <rPh sb="3" eb="5">
      <t>ジギョウ</t>
    </rPh>
    <rPh sb="11" eb="12">
      <t>ホン</t>
    </rPh>
    <rPh sb="12" eb="13">
      <t>ヒョウ</t>
    </rPh>
    <rPh sb="16" eb="19">
      <t>ヒカクテキ</t>
    </rPh>
    <rPh sb="19" eb="21">
      <t>リョウコウ</t>
    </rPh>
    <rPh sb="22" eb="24">
      <t>ケイエイ</t>
    </rPh>
    <rPh sb="24" eb="26">
      <t>ジョウタイ</t>
    </rPh>
    <rPh sb="27" eb="28">
      <t>ミ</t>
    </rPh>
    <rPh sb="32" eb="34">
      <t>ジッサイ</t>
    </rPh>
    <rPh sb="35" eb="37">
      <t>イッパン</t>
    </rPh>
    <rPh sb="37" eb="39">
      <t>カイケイ</t>
    </rPh>
    <rPh sb="39" eb="41">
      <t>クリイレ</t>
    </rPh>
    <rPh sb="41" eb="42">
      <t>キン</t>
    </rPh>
    <rPh sb="43" eb="45">
      <t>イゾン</t>
    </rPh>
    <rPh sb="53" eb="55">
      <t>ケイヒ</t>
    </rPh>
    <rPh sb="55" eb="57">
      <t>カイシュウ</t>
    </rPh>
    <rPh sb="57" eb="58">
      <t>リツ</t>
    </rPh>
    <rPh sb="59" eb="61">
      <t>カコウ</t>
    </rPh>
    <rPh sb="61" eb="63">
      <t>ケイコウ</t>
    </rPh>
    <rPh sb="67" eb="69">
      <t>サンギョウ</t>
    </rPh>
    <rPh sb="69" eb="71">
      <t>オスイ</t>
    </rPh>
    <rPh sb="71" eb="72">
      <t>ブン</t>
    </rPh>
    <rPh sb="73" eb="74">
      <t>ノゾ</t>
    </rPh>
    <rPh sb="75" eb="77">
      <t>イッパン</t>
    </rPh>
    <rPh sb="77" eb="79">
      <t>リョウキン</t>
    </rPh>
    <rPh sb="79" eb="81">
      <t>シュウニュウ</t>
    </rPh>
    <rPh sb="82" eb="83">
      <t>カギ</t>
    </rPh>
    <rPh sb="85" eb="87">
      <t>リョウキン</t>
    </rPh>
    <rPh sb="87" eb="89">
      <t>シュウニュウ</t>
    </rPh>
    <rPh sb="90" eb="92">
      <t>イジ</t>
    </rPh>
    <rPh sb="92" eb="95">
      <t>カンリヒ</t>
    </rPh>
    <rPh sb="96" eb="97">
      <t>マカナ</t>
    </rPh>
    <rPh sb="102" eb="104">
      <t>ゲンジョウ</t>
    </rPh>
    <rPh sb="108" eb="110">
      <t>テキセイ</t>
    </rPh>
    <rPh sb="111" eb="115">
      <t>リョウキンシュウニュウ</t>
    </rPh>
    <rPh sb="116" eb="118">
      <t>カクホ</t>
    </rPh>
    <rPh sb="119" eb="120">
      <t>ト</t>
    </rPh>
    <rPh sb="121" eb="122">
      <t>ク</t>
    </rPh>
    <rPh sb="123" eb="125">
      <t>ヒツヨウ</t>
    </rPh>
    <rPh sb="131" eb="133">
      <t>コンゴ</t>
    </rPh>
    <rPh sb="135" eb="137">
      <t>ヘイセイ</t>
    </rPh>
    <rPh sb="139" eb="141">
      <t>ネンド</t>
    </rPh>
    <rPh sb="142" eb="144">
      <t>サクテイ</t>
    </rPh>
    <rPh sb="146" eb="148">
      <t>ケイエイ</t>
    </rPh>
    <rPh sb="148" eb="150">
      <t>センリャク</t>
    </rPh>
    <rPh sb="151" eb="152">
      <t>モト</t>
    </rPh>
    <rPh sb="154" eb="156">
      <t>ケイエイ</t>
    </rPh>
    <rPh sb="156" eb="158">
      <t>キバン</t>
    </rPh>
    <rPh sb="159" eb="161">
      <t>キョウカ</t>
    </rPh>
    <rPh sb="162" eb="163">
      <t>ハカ</t>
    </rPh>
    <rPh sb="168" eb="170">
      <t>シセツ</t>
    </rPh>
    <rPh sb="185" eb="187">
      <t>ケイカク</t>
    </rPh>
    <rPh sb="190" eb="192">
      <t>カイチク</t>
    </rPh>
    <rPh sb="193" eb="195">
      <t>シュウゼン</t>
    </rPh>
    <rPh sb="196" eb="197">
      <t>ト</t>
    </rPh>
    <rPh sb="198" eb="199">
      <t>ク</t>
    </rPh>
    <phoneticPr fontId="4"/>
  </si>
  <si>
    <t xml:space="preserve">①経費回収率、汚水処理原価
　汚水処理費における公費負担分を除いて算出されているため、現状は一般会計繰入金により賄われていることが本表には反映されていない。
 今後は人口減少に伴い、処理コストが増加することが考えられるため、維持管理費等の削減へ取り組む必要がある。
②施設利用率
　施設利用率は類似団体と比較し高い数値であり、施設処理能力を比較的効率的に利用していると言える。このことについても今後は人口減少による利用率の下降が考えられるため、ダウンサイジングを含めた更なる施設の効率化を検討する必要がある。
</t>
    <rPh sb="1" eb="3">
      <t>ケイヒ</t>
    </rPh>
    <rPh sb="3" eb="5">
      <t>カイシュウ</t>
    </rPh>
    <rPh sb="7" eb="9">
      <t>オスイ</t>
    </rPh>
    <rPh sb="9" eb="11">
      <t>ショリ</t>
    </rPh>
    <rPh sb="11" eb="13">
      <t>ゲンカ</t>
    </rPh>
    <rPh sb="15" eb="17">
      <t>オスイ</t>
    </rPh>
    <rPh sb="17" eb="19">
      <t>ショリ</t>
    </rPh>
    <rPh sb="19" eb="20">
      <t>ヒ</t>
    </rPh>
    <rPh sb="24" eb="26">
      <t>コウヒ</t>
    </rPh>
    <rPh sb="26" eb="28">
      <t>フタン</t>
    </rPh>
    <rPh sb="28" eb="29">
      <t>ブン</t>
    </rPh>
    <rPh sb="30" eb="31">
      <t>ノゾ</t>
    </rPh>
    <rPh sb="33" eb="35">
      <t>サンシュツ</t>
    </rPh>
    <rPh sb="43" eb="45">
      <t>ゲンジョウ</t>
    </rPh>
    <rPh sb="46" eb="48">
      <t>イッパン</t>
    </rPh>
    <rPh sb="48" eb="50">
      <t>カイケイ</t>
    </rPh>
    <rPh sb="50" eb="53">
      <t>クリイレキン</t>
    </rPh>
    <rPh sb="56" eb="57">
      <t>マカナ</t>
    </rPh>
    <rPh sb="65" eb="66">
      <t>ホン</t>
    </rPh>
    <rPh sb="66" eb="67">
      <t>ヒョウ</t>
    </rPh>
    <rPh sb="69" eb="71">
      <t>ハンエイ</t>
    </rPh>
    <rPh sb="136" eb="138">
      <t>シセツ</t>
    </rPh>
    <rPh sb="138" eb="141">
      <t>リヨウリツ</t>
    </rPh>
    <rPh sb="143" eb="145">
      <t>シセツ</t>
    </rPh>
    <rPh sb="145" eb="148">
      <t>リヨウリツ</t>
    </rPh>
    <rPh sb="149" eb="151">
      <t>ルイジ</t>
    </rPh>
    <rPh sb="151" eb="153">
      <t>ダンタイ</t>
    </rPh>
    <rPh sb="154" eb="156">
      <t>ヒカク</t>
    </rPh>
    <rPh sb="157" eb="158">
      <t>タカ</t>
    </rPh>
    <rPh sb="159" eb="161">
      <t>スウチ</t>
    </rPh>
    <rPh sb="165" eb="167">
      <t>シセツ</t>
    </rPh>
    <rPh sb="167" eb="169">
      <t>ショリ</t>
    </rPh>
    <rPh sb="169" eb="171">
      <t>ノウリョク</t>
    </rPh>
    <rPh sb="172" eb="175">
      <t>ヒカクテキ</t>
    </rPh>
    <rPh sb="175" eb="178">
      <t>コウリツテキ</t>
    </rPh>
    <rPh sb="179" eb="181">
      <t>リヨウ</t>
    </rPh>
    <rPh sb="186" eb="187">
      <t>イ</t>
    </rPh>
    <rPh sb="199" eb="201">
      <t>コンゴ</t>
    </rPh>
    <rPh sb="202" eb="204">
      <t>ジンコウ</t>
    </rPh>
    <rPh sb="204" eb="206">
      <t>ゲンショウ</t>
    </rPh>
    <rPh sb="209" eb="212">
      <t>リヨウリツ</t>
    </rPh>
    <rPh sb="213" eb="215">
      <t>カコウ</t>
    </rPh>
    <rPh sb="216" eb="217">
      <t>カンガ</t>
    </rPh>
    <rPh sb="233" eb="234">
      <t>フク</t>
    </rPh>
    <rPh sb="236" eb="237">
      <t>サラ</t>
    </rPh>
    <rPh sb="239" eb="241">
      <t>シセツ</t>
    </rPh>
    <rPh sb="242" eb="244">
      <t>コウリツ</t>
    </rPh>
    <rPh sb="244" eb="245">
      <t>カ</t>
    </rPh>
    <rPh sb="246" eb="248">
      <t>ケントウ</t>
    </rPh>
    <rPh sb="250" eb="252">
      <t>ヒツヨウ</t>
    </rPh>
    <phoneticPr fontId="4"/>
  </si>
  <si>
    <t>　現状では老朽管渠がないため、改修のみの実施となっている。
 有形固定資産減価償却率は類似団体と比較し低い数値であるが、供用開始から20年以上経過しており、施設の改修や更新が迫っている。
　今後は耐震工事を含めたストックマネジメント計画により、改築・修繕を実施していく。</t>
    <rPh sb="31" eb="33">
      <t>ユウケイ</t>
    </rPh>
    <rPh sb="33" eb="35">
      <t>コテイ</t>
    </rPh>
    <rPh sb="35" eb="37">
      <t>シサン</t>
    </rPh>
    <rPh sb="37" eb="39">
      <t>ゲンカ</t>
    </rPh>
    <rPh sb="39" eb="41">
      <t>ショウキャク</t>
    </rPh>
    <rPh sb="41" eb="42">
      <t>リツ</t>
    </rPh>
    <rPh sb="43" eb="45">
      <t>ルイジ</t>
    </rPh>
    <rPh sb="45" eb="47">
      <t>ダンタイ</t>
    </rPh>
    <rPh sb="48" eb="50">
      <t>ヒカク</t>
    </rPh>
    <rPh sb="51" eb="52">
      <t>ヒク</t>
    </rPh>
    <rPh sb="53" eb="55">
      <t>スウチ</t>
    </rPh>
    <rPh sb="60" eb="62">
      <t>キョウヨウ</t>
    </rPh>
    <rPh sb="62" eb="64">
      <t>カイシ</t>
    </rPh>
    <rPh sb="68" eb="71">
      <t>ネンイジョウ</t>
    </rPh>
    <rPh sb="71" eb="73">
      <t>ケイカ</t>
    </rPh>
    <rPh sb="78" eb="80">
      <t>シセツ</t>
    </rPh>
    <rPh sb="81" eb="83">
      <t>カイシュウ</t>
    </rPh>
    <rPh sb="84" eb="86">
      <t>コウシン</t>
    </rPh>
    <rPh sb="87" eb="88">
      <t>セマ</t>
    </rPh>
    <rPh sb="95" eb="97">
      <t>コンゴ</t>
    </rPh>
    <rPh sb="98" eb="100">
      <t>タイシン</t>
    </rPh>
    <rPh sb="100" eb="102">
      <t>コウジ</t>
    </rPh>
    <rPh sb="103" eb="104">
      <t>フク</t>
    </rPh>
    <rPh sb="116" eb="118">
      <t>ケイカク</t>
    </rPh>
    <rPh sb="122" eb="124">
      <t>カイチク</t>
    </rPh>
    <rPh sb="125" eb="127">
      <t>シュウゼン</t>
    </rPh>
    <rPh sb="128" eb="13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</si>
</sst>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7A3-4097-AF8C-E35164DCC90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A7A3-4097-AF8C-E35164DCC90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67.37</c:v>
                </c:pt>
              </c:numCache>
            </c:numRef>
          </c:val>
          <c:extLst>
            <c:ext xmlns:c16="http://schemas.microsoft.com/office/drawing/2014/chart" uri="{C3380CC4-5D6E-409C-BE32-E72D297353CC}">
              <c16:uniqueId val="{00000000-2DB5-4E8B-95ED-E25976D62B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c:v>
                </c:pt>
              </c:numCache>
            </c:numRef>
          </c:val>
          <c:smooth val="0"/>
          <c:extLst>
            <c:ext xmlns:c16="http://schemas.microsoft.com/office/drawing/2014/chart" uri="{C3380CC4-5D6E-409C-BE32-E72D297353CC}">
              <c16:uniqueId val="{00000001-2DB5-4E8B-95ED-E25976D62B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5CB-4C9F-810F-7FBCD417E2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83.51</c:v>
                </c:pt>
              </c:numCache>
            </c:numRef>
          </c:val>
          <c:smooth val="0"/>
          <c:extLst>
            <c:ext xmlns:c16="http://schemas.microsoft.com/office/drawing/2014/chart" uri="{C3380CC4-5D6E-409C-BE32-E72D297353CC}">
              <c16:uniqueId val="{00000001-25CB-4C9F-810F-7FBCD417E2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112.26</c:v>
                </c:pt>
              </c:numCache>
            </c:numRef>
          </c:val>
          <c:extLst>
            <c:ext xmlns:c16="http://schemas.microsoft.com/office/drawing/2014/chart" uri="{C3380CC4-5D6E-409C-BE32-E72D297353CC}">
              <c16:uniqueId val="{00000000-EA7D-4D75-9B84-7C4F61AF7F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108.11</c:v>
                </c:pt>
              </c:numCache>
            </c:numRef>
          </c:val>
          <c:smooth val="0"/>
          <c:extLst>
            <c:ext xmlns:c16="http://schemas.microsoft.com/office/drawing/2014/chart" uri="{C3380CC4-5D6E-409C-BE32-E72D297353CC}">
              <c16:uniqueId val="{00000001-EA7D-4D75-9B84-7C4F61AF7F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5.14</c:v>
                </c:pt>
              </c:numCache>
            </c:numRef>
          </c:val>
          <c:extLst>
            <c:ext xmlns:c16="http://schemas.microsoft.com/office/drawing/2014/chart" uri="{C3380CC4-5D6E-409C-BE32-E72D297353CC}">
              <c16:uniqueId val="{00000000-A84D-41A6-841C-985C737C689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21.16</c:v>
                </c:pt>
              </c:numCache>
            </c:numRef>
          </c:val>
          <c:smooth val="0"/>
          <c:extLst>
            <c:ext xmlns:c16="http://schemas.microsoft.com/office/drawing/2014/chart" uri="{C3380CC4-5D6E-409C-BE32-E72D297353CC}">
              <c16:uniqueId val="{00000001-A84D-41A6-841C-985C737C689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BB-4720-851B-3E0F796C5E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3BB-4720-851B-3E0F796C5E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F5-4FA2-A488-AC19EFF1EF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86.54</c:v>
                </c:pt>
              </c:numCache>
            </c:numRef>
          </c:val>
          <c:smooth val="0"/>
          <c:extLst>
            <c:ext xmlns:c16="http://schemas.microsoft.com/office/drawing/2014/chart" uri="{C3380CC4-5D6E-409C-BE32-E72D297353CC}">
              <c16:uniqueId val="{00000001-4BF5-4FA2-A488-AC19EFF1EF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2732.38</c:v>
                </c:pt>
              </c:numCache>
            </c:numRef>
          </c:val>
          <c:extLst>
            <c:ext xmlns:c16="http://schemas.microsoft.com/office/drawing/2014/chart" uri="{C3380CC4-5D6E-409C-BE32-E72D297353CC}">
              <c16:uniqueId val="{00000000-8B39-4563-89EF-8C86B07B5D8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62.25</c:v>
                </c:pt>
              </c:numCache>
            </c:numRef>
          </c:val>
          <c:smooth val="0"/>
          <c:extLst>
            <c:ext xmlns:c16="http://schemas.microsoft.com/office/drawing/2014/chart" uri="{C3380CC4-5D6E-409C-BE32-E72D297353CC}">
              <c16:uniqueId val="{00000001-8B39-4563-89EF-8C86B07B5D8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25.44</c:v>
                </c:pt>
              </c:numCache>
            </c:numRef>
          </c:val>
          <c:extLst>
            <c:ext xmlns:c16="http://schemas.microsoft.com/office/drawing/2014/chart" uri="{C3380CC4-5D6E-409C-BE32-E72D297353CC}">
              <c16:uniqueId val="{00000000-0351-49BD-A0D0-0C81C67BA4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966.33</c:v>
                </c:pt>
              </c:numCache>
            </c:numRef>
          </c:val>
          <c:smooth val="0"/>
          <c:extLst>
            <c:ext xmlns:c16="http://schemas.microsoft.com/office/drawing/2014/chart" uri="{C3380CC4-5D6E-409C-BE32-E72D297353CC}">
              <c16:uniqueId val="{00000001-0351-49BD-A0D0-0C81C67BA4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145.13</c:v>
                </c:pt>
              </c:numCache>
            </c:numRef>
          </c:val>
          <c:extLst>
            <c:ext xmlns:c16="http://schemas.microsoft.com/office/drawing/2014/chart" uri="{C3380CC4-5D6E-409C-BE32-E72D297353CC}">
              <c16:uniqueId val="{00000000-9CA7-483B-AC99-F8FF1CCB05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81.739999999999995</c:v>
                </c:pt>
              </c:numCache>
            </c:numRef>
          </c:val>
          <c:smooth val="0"/>
          <c:extLst>
            <c:ext xmlns:c16="http://schemas.microsoft.com/office/drawing/2014/chart" uri="{C3380CC4-5D6E-409C-BE32-E72D297353CC}">
              <c16:uniqueId val="{00000001-9CA7-483B-AC99-F8FF1CCB05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82.86</c:v>
                </c:pt>
              </c:numCache>
            </c:numRef>
          </c:val>
          <c:extLst>
            <c:ext xmlns:c16="http://schemas.microsoft.com/office/drawing/2014/chart" uri="{C3380CC4-5D6E-409C-BE32-E72D297353CC}">
              <c16:uniqueId val="{00000000-FA07-4F05-8079-D49BA507F6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194.31</c:v>
                </c:pt>
              </c:numCache>
            </c:numRef>
          </c:val>
          <c:smooth val="0"/>
          <c:extLst>
            <c:ext xmlns:c16="http://schemas.microsoft.com/office/drawing/2014/chart" uri="{C3380CC4-5D6E-409C-BE32-E72D297353CC}">
              <c16:uniqueId val="{00000001-FA07-4F05-8079-D49BA507F6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自治体職員</v>
      </c>
      <c r="AE8" s="73"/>
      <c r="AF8" s="73"/>
      <c r="AG8" s="73"/>
      <c r="AH8" s="73"/>
      <c r="AI8" s="73"/>
      <c r="AJ8" s="73"/>
      <c r="AK8" s="3"/>
      <c r="AL8" s="67">
        <f>データ!S6</f>
        <v>92863</v>
      </c>
      <c r="AM8" s="67"/>
      <c r="AN8" s="67"/>
      <c r="AO8" s="67"/>
      <c r="AP8" s="67"/>
      <c r="AQ8" s="67"/>
      <c r="AR8" s="67"/>
      <c r="AS8" s="67"/>
      <c r="AT8" s="66">
        <f>データ!T6</f>
        <v>558.23</v>
      </c>
      <c r="AU8" s="66"/>
      <c r="AV8" s="66"/>
      <c r="AW8" s="66"/>
      <c r="AX8" s="66"/>
      <c r="AY8" s="66"/>
      <c r="AZ8" s="66"/>
      <c r="BA8" s="66"/>
      <c r="BB8" s="66">
        <f>データ!U6</f>
        <v>166.35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98.79</v>
      </c>
      <c r="J10" s="66"/>
      <c r="K10" s="66"/>
      <c r="L10" s="66"/>
      <c r="M10" s="66"/>
      <c r="N10" s="66"/>
      <c r="O10" s="66"/>
      <c r="P10" s="66">
        <f>データ!P6</f>
        <v>5.14</v>
      </c>
      <c r="Q10" s="66"/>
      <c r="R10" s="66"/>
      <c r="S10" s="66"/>
      <c r="T10" s="66"/>
      <c r="U10" s="66"/>
      <c r="V10" s="66"/>
      <c r="W10" s="66">
        <f>データ!Q6</f>
        <v>100</v>
      </c>
      <c r="X10" s="66"/>
      <c r="Y10" s="66"/>
      <c r="Z10" s="66"/>
      <c r="AA10" s="66"/>
      <c r="AB10" s="66"/>
      <c r="AC10" s="66"/>
      <c r="AD10" s="67">
        <f>データ!R6</f>
        <v>2584</v>
      </c>
      <c r="AE10" s="67"/>
      <c r="AF10" s="67"/>
      <c r="AG10" s="67"/>
      <c r="AH10" s="67"/>
      <c r="AI10" s="67"/>
      <c r="AJ10" s="67"/>
      <c r="AK10" s="2"/>
      <c r="AL10" s="67">
        <f>データ!V6</f>
        <v>4757</v>
      </c>
      <c r="AM10" s="67"/>
      <c r="AN10" s="67"/>
      <c r="AO10" s="67"/>
      <c r="AP10" s="67"/>
      <c r="AQ10" s="67"/>
      <c r="AR10" s="67"/>
      <c r="AS10" s="67"/>
      <c r="AT10" s="66">
        <f>データ!W6</f>
        <v>1.61</v>
      </c>
      <c r="AU10" s="66"/>
      <c r="AV10" s="66"/>
      <c r="AW10" s="66"/>
      <c r="AX10" s="66"/>
      <c r="AY10" s="66"/>
      <c r="AZ10" s="66"/>
      <c r="BA10" s="66"/>
      <c r="BB10" s="66">
        <f>データ!X6</f>
        <v>2954.66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QDzxcyp2wPRHesb2oVOjcZPqgOPAT362cTPVVyz5eotdHev1qY0/tVyQmEcM7jigr4rOV6FsJkGQK9pldoczw==" saltValue="As3cV/ZeYC708XXB17lBK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242161</v>
      </c>
      <c r="D6" s="33">
        <f t="shared" si="3"/>
        <v>46</v>
      </c>
      <c r="E6" s="33">
        <f t="shared" si="3"/>
        <v>17</v>
      </c>
      <c r="F6" s="33">
        <f t="shared" si="3"/>
        <v>1</v>
      </c>
      <c r="G6" s="33">
        <f t="shared" si="3"/>
        <v>0</v>
      </c>
      <c r="H6" s="33" t="str">
        <f t="shared" si="3"/>
        <v>三重県　伊賀市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98.79</v>
      </c>
      <c r="P6" s="34">
        <f t="shared" si="3"/>
        <v>5.14</v>
      </c>
      <c r="Q6" s="34">
        <f t="shared" si="3"/>
        <v>100</v>
      </c>
      <c r="R6" s="34">
        <f t="shared" si="3"/>
        <v>2584</v>
      </c>
      <c r="S6" s="34">
        <f t="shared" si="3"/>
        <v>92863</v>
      </c>
      <c r="T6" s="34">
        <f t="shared" si="3"/>
        <v>558.23</v>
      </c>
      <c r="U6" s="34">
        <f t="shared" si="3"/>
        <v>166.35</v>
      </c>
      <c r="V6" s="34">
        <f t="shared" si="3"/>
        <v>4757</v>
      </c>
      <c r="W6" s="34">
        <f t="shared" si="3"/>
        <v>1.61</v>
      </c>
      <c r="X6" s="34">
        <f t="shared" si="3"/>
        <v>2954.66</v>
      </c>
      <c r="Y6" s="35" t="str">
        <f>IF(Y7="",NA(),Y7)</f>
        <v>-</v>
      </c>
      <c r="Z6" s="35" t="str">
        <f t="shared" ref="Z6:AH6" si="4">IF(Z7="",NA(),Z7)</f>
        <v>-</v>
      </c>
      <c r="AA6" s="35" t="str">
        <f t="shared" si="4"/>
        <v>-</v>
      </c>
      <c r="AB6" s="35" t="str">
        <f t="shared" si="4"/>
        <v>-</v>
      </c>
      <c r="AC6" s="35">
        <f t="shared" si="4"/>
        <v>112.26</v>
      </c>
      <c r="AD6" s="35" t="str">
        <f t="shared" si="4"/>
        <v>-</v>
      </c>
      <c r="AE6" s="35" t="str">
        <f t="shared" si="4"/>
        <v>-</v>
      </c>
      <c r="AF6" s="35" t="str">
        <f t="shared" si="4"/>
        <v>-</v>
      </c>
      <c r="AG6" s="35" t="str">
        <f t="shared" si="4"/>
        <v>-</v>
      </c>
      <c r="AH6" s="35">
        <f t="shared" si="4"/>
        <v>108.11</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86.54</v>
      </c>
      <c r="AT6" s="34" t="str">
        <f>IF(AT7="","",IF(AT7="-","【-】","【"&amp;SUBSTITUTE(TEXT(AT7,"#,##0.00"),"-","△")&amp;"】"))</f>
        <v>【4.27】</v>
      </c>
      <c r="AU6" s="35" t="str">
        <f>IF(AU7="",NA(),AU7)</f>
        <v>-</v>
      </c>
      <c r="AV6" s="35" t="str">
        <f t="shared" ref="AV6:BD6" si="6">IF(AV7="",NA(),AV7)</f>
        <v>-</v>
      </c>
      <c r="AW6" s="35" t="str">
        <f t="shared" si="6"/>
        <v>-</v>
      </c>
      <c r="AX6" s="35" t="str">
        <f t="shared" si="6"/>
        <v>-</v>
      </c>
      <c r="AY6" s="35">
        <f t="shared" si="6"/>
        <v>2732.38</v>
      </c>
      <c r="AZ6" s="35" t="str">
        <f t="shared" si="6"/>
        <v>-</v>
      </c>
      <c r="BA6" s="35" t="str">
        <f t="shared" si="6"/>
        <v>-</v>
      </c>
      <c r="BB6" s="35" t="str">
        <f t="shared" si="6"/>
        <v>-</v>
      </c>
      <c r="BC6" s="35" t="str">
        <f t="shared" si="6"/>
        <v>-</v>
      </c>
      <c r="BD6" s="35">
        <f t="shared" si="6"/>
        <v>62.25</v>
      </c>
      <c r="BE6" s="34" t="str">
        <f>IF(BE7="","",IF(BE7="-","【-】","【"&amp;SUBSTITUTE(TEXT(BE7,"#,##0.00"),"-","△")&amp;"】"))</f>
        <v>【66.41】</v>
      </c>
      <c r="BF6" s="35" t="str">
        <f>IF(BF7="",NA(),BF7)</f>
        <v>-</v>
      </c>
      <c r="BG6" s="35" t="str">
        <f t="shared" ref="BG6:BO6" si="7">IF(BG7="",NA(),BG7)</f>
        <v>-</v>
      </c>
      <c r="BH6" s="35" t="str">
        <f t="shared" si="7"/>
        <v>-</v>
      </c>
      <c r="BI6" s="35" t="str">
        <f t="shared" si="7"/>
        <v>-</v>
      </c>
      <c r="BJ6" s="35">
        <f t="shared" si="7"/>
        <v>25.44</v>
      </c>
      <c r="BK6" s="35" t="str">
        <f t="shared" si="7"/>
        <v>-</v>
      </c>
      <c r="BL6" s="35" t="str">
        <f t="shared" si="7"/>
        <v>-</v>
      </c>
      <c r="BM6" s="35" t="str">
        <f t="shared" si="7"/>
        <v>-</v>
      </c>
      <c r="BN6" s="35" t="str">
        <f t="shared" si="7"/>
        <v>-</v>
      </c>
      <c r="BO6" s="35">
        <f t="shared" si="7"/>
        <v>966.33</v>
      </c>
      <c r="BP6" s="34" t="str">
        <f>IF(BP7="","",IF(BP7="-","【-】","【"&amp;SUBSTITUTE(TEXT(BP7,"#,##0.00"),"-","△")&amp;"】"))</f>
        <v>【707.33】</v>
      </c>
      <c r="BQ6" s="35" t="str">
        <f>IF(BQ7="",NA(),BQ7)</f>
        <v>-</v>
      </c>
      <c r="BR6" s="35" t="str">
        <f t="shared" ref="BR6:BZ6" si="8">IF(BR7="",NA(),BR7)</f>
        <v>-</v>
      </c>
      <c r="BS6" s="35" t="str">
        <f t="shared" si="8"/>
        <v>-</v>
      </c>
      <c r="BT6" s="35" t="str">
        <f t="shared" si="8"/>
        <v>-</v>
      </c>
      <c r="BU6" s="35">
        <f t="shared" si="8"/>
        <v>145.13</v>
      </c>
      <c r="BV6" s="35" t="str">
        <f t="shared" si="8"/>
        <v>-</v>
      </c>
      <c r="BW6" s="35" t="str">
        <f t="shared" si="8"/>
        <v>-</v>
      </c>
      <c r="BX6" s="35" t="str">
        <f t="shared" si="8"/>
        <v>-</v>
      </c>
      <c r="BY6" s="35" t="str">
        <f t="shared" si="8"/>
        <v>-</v>
      </c>
      <c r="BZ6" s="35">
        <f t="shared" si="8"/>
        <v>81.739999999999995</v>
      </c>
      <c r="CA6" s="34" t="str">
        <f>IF(CA7="","",IF(CA7="-","【-】","【"&amp;SUBSTITUTE(TEXT(CA7,"#,##0.00"),"-","△")&amp;"】"))</f>
        <v>【101.26】</v>
      </c>
      <c r="CB6" s="35" t="str">
        <f>IF(CB7="",NA(),CB7)</f>
        <v>-</v>
      </c>
      <c r="CC6" s="35" t="str">
        <f t="shared" ref="CC6:CK6" si="9">IF(CC7="",NA(),CC7)</f>
        <v>-</v>
      </c>
      <c r="CD6" s="35" t="str">
        <f t="shared" si="9"/>
        <v>-</v>
      </c>
      <c r="CE6" s="35" t="str">
        <f t="shared" si="9"/>
        <v>-</v>
      </c>
      <c r="CF6" s="35">
        <f t="shared" si="9"/>
        <v>82.86</v>
      </c>
      <c r="CG6" s="35" t="str">
        <f t="shared" si="9"/>
        <v>-</v>
      </c>
      <c r="CH6" s="35" t="str">
        <f t="shared" si="9"/>
        <v>-</v>
      </c>
      <c r="CI6" s="35" t="str">
        <f t="shared" si="9"/>
        <v>-</v>
      </c>
      <c r="CJ6" s="35" t="str">
        <f t="shared" si="9"/>
        <v>-</v>
      </c>
      <c r="CK6" s="35">
        <f t="shared" si="9"/>
        <v>194.31</v>
      </c>
      <c r="CL6" s="34" t="str">
        <f>IF(CL7="","",IF(CL7="-","【-】","【"&amp;SUBSTITUTE(TEXT(CL7,"#,##0.00"),"-","△")&amp;"】"))</f>
        <v>【136.39】</v>
      </c>
      <c r="CM6" s="35" t="str">
        <f>IF(CM7="",NA(),CM7)</f>
        <v>-</v>
      </c>
      <c r="CN6" s="35" t="str">
        <f t="shared" ref="CN6:CV6" si="10">IF(CN7="",NA(),CN7)</f>
        <v>-</v>
      </c>
      <c r="CO6" s="35" t="str">
        <f t="shared" si="10"/>
        <v>-</v>
      </c>
      <c r="CP6" s="35" t="str">
        <f t="shared" si="10"/>
        <v>-</v>
      </c>
      <c r="CQ6" s="35">
        <f t="shared" si="10"/>
        <v>67.37</v>
      </c>
      <c r="CR6" s="35" t="str">
        <f t="shared" si="10"/>
        <v>-</v>
      </c>
      <c r="CS6" s="35" t="str">
        <f t="shared" si="10"/>
        <v>-</v>
      </c>
      <c r="CT6" s="35" t="str">
        <f t="shared" si="10"/>
        <v>-</v>
      </c>
      <c r="CU6" s="35" t="str">
        <f t="shared" si="10"/>
        <v>-</v>
      </c>
      <c r="CV6" s="35">
        <f t="shared" si="10"/>
        <v>53.5</v>
      </c>
      <c r="CW6" s="34" t="str">
        <f>IF(CW7="","",IF(CW7="-","【-】","【"&amp;SUBSTITUTE(TEXT(CW7,"#,##0.00"),"-","△")&amp;"】"))</f>
        <v>【60.13】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83.51</v>
      </c>
      <c r="DH6" s="34" t="str">
        <f>IF(DH7="","",IF(DH7="-","【-】","【"&amp;SUBSTITUTE(TEXT(DH7,"#,##0.00"),"-","△")&amp;"】"))</f>
        <v>【95.06】</v>
      </c>
      <c r="DI6" s="35" t="str">
        <f>IF(DI7="",NA(),DI7)</f>
        <v>-</v>
      </c>
      <c r="DJ6" s="35" t="str">
        <f t="shared" ref="DJ6:DR6" si="12">IF(DJ7="",NA(),DJ7)</f>
        <v>-</v>
      </c>
      <c r="DK6" s="35" t="str">
        <f t="shared" si="12"/>
        <v>-</v>
      </c>
      <c r="DL6" s="35" t="str">
        <f t="shared" si="12"/>
        <v>-</v>
      </c>
      <c r="DM6" s="35">
        <f t="shared" si="12"/>
        <v>5.14</v>
      </c>
      <c r="DN6" s="35" t="str">
        <f t="shared" si="12"/>
        <v>-</v>
      </c>
      <c r="DO6" s="35" t="str">
        <f t="shared" si="12"/>
        <v>-</v>
      </c>
      <c r="DP6" s="35" t="str">
        <f t="shared" si="12"/>
        <v>-</v>
      </c>
      <c r="DQ6" s="35" t="str">
        <f t="shared" si="12"/>
        <v>-</v>
      </c>
      <c r="DR6" s="35">
        <f t="shared" si="12"/>
        <v>21.16</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0.16</v>
      </c>
      <c r="EO6" s="34" t="str">
        <f>IF(EO7="","",IF(EO7="-","【-】","【"&amp;SUBSTITUTE(TEXT(EO7,"#,##0.00"),"-","△")&amp;"】"))</f>
        <v>【0.23】</v>
      </c>
    </row>
    <row r="7" spans="1:148" s="36" customFormat="1" x14ac:dyDescent="0.15">
      <c r="A7" s="28"/>
      <c r="B7" s="37">
        <v>2017</v>
      </c>
      <c r="C7" s="37">
        <v>242161</v>
      </c>
      <c r="D7" s="37">
        <v>46</v>
      </c>
      <c r="E7" s="37">
        <v>17</v>
      </c>
      <c r="F7" s="37">
        <v>1</v>
      </c>
      <c r="G7" s="37">
        <v>0</v>
      </c>
      <c r="H7" s="37" t="s">
        <v>108</v>
      </c>
      <c r="I7" s="37" t="s">
        <v>109</v>
      </c>
      <c r="J7" s="37" t="s">
        <v>110</v>
      </c>
      <c r="K7" s="37" t="s">
        <v>111</v>
      </c>
      <c r="L7" s="37" t="s">
        <v>112</v>
      </c>
      <c r="M7" s="37" t="s">
        <v>113</v>
      </c>
      <c r="N7" s="38" t="s">
        <v>114</v>
      </c>
      <c r="O7" s="38">
        <v>98.79</v>
      </c>
      <c r="P7" s="38">
        <v>5.14</v>
      </c>
      <c r="Q7" s="38">
        <v>100</v>
      </c>
      <c r="R7" s="38">
        <v>2584</v>
      </c>
      <c r="S7" s="38">
        <v>92863</v>
      </c>
      <c r="T7" s="38">
        <v>558.23</v>
      </c>
      <c r="U7" s="38">
        <v>166.35</v>
      </c>
      <c r="V7" s="38">
        <v>4757</v>
      </c>
      <c r="W7" s="38">
        <v>1.61</v>
      </c>
      <c r="X7" s="38">
        <v>2954.66</v>
      </c>
      <c r="Y7" s="38" t="s">
        <v>114</v>
      </c>
      <c r="Z7" s="38" t="s">
        <v>114</v>
      </c>
      <c r="AA7" s="38" t="s">
        <v>114</v>
      </c>
      <c r="AB7" s="38" t="s">
        <v>114</v>
      </c>
      <c r="AC7" s="38">
        <v>112.26</v>
      </c>
      <c r="AD7" s="38" t="s">
        <v>114</v>
      </c>
      <c r="AE7" s="38" t="s">
        <v>114</v>
      </c>
      <c r="AF7" s="38" t="s">
        <v>114</v>
      </c>
      <c r="AG7" s="38" t="s">
        <v>114</v>
      </c>
      <c r="AH7" s="38">
        <v>108.11</v>
      </c>
      <c r="AI7" s="38">
        <v>108.8</v>
      </c>
      <c r="AJ7" s="38" t="s">
        <v>114</v>
      </c>
      <c r="AK7" s="38" t="s">
        <v>114</v>
      </c>
      <c r="AL7" s="38" t="s">
        <v>114</v>
      </c>
      <c r="AM7" s="38" t="s">
        <v>114</v>
      </c>
      <c r="AN7" s="38">
        <v>0</v>
      </c>
      <c r="AO7" s="38" t="s">
        <v>114</v>
      </c>
      <c r="AP7" s="38" t="s">
        <v>114</v>
      </c>
      <c r="AQ7" s="38" t="s">
        <v>114</v>
      </c>
      <c r="AR7" s="38" t="s">
        <v>114</v>
      </c>
      <c r="AS7" s="38">
        <v>86.54</v>
      </c>
      <c r="AT7" s="38">
        <v>4.2699999999999996</v>
      </c>
      <c r="AU7" s="38" t="s">
        <v>114</v>
      </c>
      <c r="AV7" s="38" t="s">
        <v>114</v>
      </c>
      <c r="AW7" s="38" t="s">
        <v>114</v>
      </c>
      <c r="AX7" s="38" t="s">
        <v>114</v>
      </c>
      <c r="AY7" s="38">
        <v>2732.38</v>
      </c>
      <c r="AZ7" s="38" t="s">
        <v>114</v>
      </c>
      <c r="BA7" s="38" t="s">
        <v>114</v>
      </c>
      <c r="BB7" s="38" t="s">
        <v>114</v>
      </c>
      <c r="BC7" s="38" t="s">
        <v>114</v>
      </c>
      <c r="BD7" s="38">
        <v>62.25</v>
      </c>
      <c r="BE7" s="38">
        <v>66.41</v>
      </c>
      <c r="BF7" s="38" t="s">
        <v>114</v>
      </c>
      <c r="BG7" s="38" t="s">
        <v>114</v>
      </c>
      <c r="BH7" s="38" t="s">
        <v>114</v>
      </c>
      <c r="BI7" s="38" t="s">
        <v>114</v>
      </c>
      <c r="BJ7" s="38">
        <v>25.44</v>
      </c>
      <c r="BK7" s="38" t="s">
        <v>114</v>
      </c>
      <c r="BL7" s="38" t="s">
        <v>114</v>
      </c>
      <c r="BM7" s="38" t="s">
        <v>114</v>
      </c>
      <c r="BN7" s="38" t="s">
        <v>114</v>
      </c>
      <c r="BO7" s="38">
        <v>966.33</v>
      </c>
      <c r="BP7" s="38">
        <v>707.33</v>
      </c>
      <c r="BQ7" s="38" t="s">
        <v>114</v>
      </c>
      <c r="BR7" s="38" t="s">
        <v>114</v>
      </c>
      <c r="BS7" s="38" t="s">
        <v>114</v>
      </c>
      <c r="BT7" s="38" t="s">
        <v>114</v>
      </c>
      <c r="BU7" s="38">
        <v>145.13</v>
      </c>
      <c r="BV7" s="38" t="s">
        <v>114</v>
      </c>
      <c r="BW7" s="38" t="s">
        <v>114</v>
      </c>
      <c r="BX7" s="38" t="s">
        <v>114</v>
      </c>
      <c r="BY7" s="38" t="s">
        <v>114</v>
      </c>
      <c r="BZ7" s="38">
        <v>81.739999999999995</v>
      </c>
      <c r="CA7" s="38">
        <v>101.26</v>
      </c>
      <c r="CB7" s="38" t="s">
        <v>114</v>
      </c>
      <c r="CC7" s="38" t="s">
        <v>114</v>
      </c>
      <c r="CD7" s="38" t="s">
        <v>114</v>
      </c>
      <c r="CE7" s="38" t="s">
        <v>114</v>
      </c>
      <c r="CF7" s="38">
        <v>82.86</v>
      </c>
      <c r="CG7" s="38" t="s">
        <v>114</v>
      </c>
      <c r="CH7" s="38" t="s">
        <v>114</v>
      </c>
      <c r="CI7" s="38" t="s">
        <v>114</v>
      </c>
      <c r="CJ7" s="38" t="s">
        <v>114</v>
      </c>
      <c r="CK7" s="38">
        <v>194.31</v>
      </c>
      <c r="CL7" s="38">
        <v>136.38999999999999</v>
      </c>
      <c r="CM7" s="38" t="s">
        <v>114</v>
      </c>
      <c r="CN7" s="38" t="s">
        <v>114</v>
      </c>
      <c r="CO7" s="38" t="s">
        <v>114</v>
      </c>
      <c r="CP7" s="38" t="s">
        <v>114</v>
      </c>
      <c r="CQ7" s="38">
        <v>67.37</v>
      </c>
      <c r="CR7" s="38" t="s">
        <v>114</v>
      </c>
      <c r="CS7" s="38" t="s">
        <v>114</v>
      </c>
      <c r="CT7" s="38" t="s">
        <v>114</v>
      </c>
      <c r="CU7" s="38" t="s">
        <v>114</v>
      </c>
      <c r="CV7" s="38">
        <v>53.5</v>
      </c>
      <c r="CW7" s="38">
        <v>60.13</v>
      </c>
      <c r="CX7" s="38" t="s">
        <v>114</v>
      </c>
      <c r="CY7" s="38" t="s">
        <v>114</v>
      </c>
      <c r="CZ7" s="38" t="s">
        <v>114</v>
      </c>
      <c r="DA7" s="38" t="s">
        <v>114</v>
      </c>
      <c r="DB7" s="38">
        <v>100</v>
      </c>
      <c r="DC7" s="38" t="s">
        <v>114</v>
      </c>
      <c r="DD7" s="38" t="s">
        <v>114</v>
      </c>
      <c r="DE7" s="38" t="s">
        <v>114</v>
      </c>
      <c r="DF7" s="38" t="s">
        <v>114</v>
      </c>
      <c r="DG7" s="38">
        <v>83.51</v>
      </c>
      <c r="DH7" s="38">
        <v>95.06</v>
      </c>
      <c r="DI7" s="38" t="s">
        <v>114</v>
      </c>
      <c r="DJ7" s="38" t="s">
        <v>114</v>
      </c>
      <c r="DK7" s="38" t="s">
        <v>114</v>
      </c>
      <c r="DL7" s="38" t="s">
        <v>114</v>
      </c>
      <c r="DM7" s="38">
        <v>5.14</v>
      </c>
      <c r="DN7" s="38" t="s">
        <v>114</v>
      </c>
      <c r="DO7" s="38" t="s">
        <v>114</v>
      </c>
      <c r="DP7" s="38" t="s">
        <v>114</v>
      </c>
      <c r="DQ7" s="38" t="s">
        <v>114</v>
      </c>
      <c r="DR7" s="38">
        <v>21.16</v>
      </c>
      <c r="DS7" s="38">
        <v>38.130000000000003</v>
      </c>
      <c r="DT7" s="38" t="s">
        <v>114</v>
      </c>
      <c r="DU7" s="38" t="s">
        <v>114</v>
      </c>
      <c r="DV7" s="38" t="s">
        <v>114</v>
      </c>
      <c r="DW7" s="38" t="s">
        <v>114</v>
      </c>
      <c r="DX7" s="38">
        <v>0</v>
      </c>
      <c r="DY7" s="38" t="s">
        <v>114</v>
      </c>
      <c r="DZ7" s="38" t="s">
        <v>114</v>
      </c>
      <c r="EA7" s="38" t="s">
        <v>114</v>
      </c>
      <c r="EB7" s="38" t="s">
        <v>114</v>
      </c>
      <c r="EC7" s="38">
        <v>0</v>
      </c>
      <c r="ED7" s="38">
        <v>5.37</v>
      </c>
      <c r="EE7" s="38" t="s">
        <v>114</v>
      </c>
      <c r="EF7" s="38" t="s">
        <v>114</v>
      </c>
      <c r="EG7" s="38" t="s">
        <v>114</v>
      </c>
      <c r="EH7" s="38" t="s">
        <v>114</v>
      </c>
      <c r="EI7" s="38">
        <v>0</v>
      </c>
      <c r="EJ7" s="38" t="s">
        <v>114</v>
      </c>
      <c r="EK7" s="38" t="s">
        <v>114</v>
      </c>
      <c r="EL7" s="38" t="s">
        <v>114</v>
      </c>
      <c r="EM7" s="38" t="s">
        <v>114</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2018-12-03T08:49:36Z</dcterms:created>
  <dcterms:modified xsi:type="dcterms:W3CDTF">2019-02-07T02:48:44Z</dcterms:modified>
  <cp:category/>
</cp:coreProperties>
</file>