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北勢庁舎\水道総務課\平成30年度\160 照会・回答・通知\いなべ市\財政課\20190205〆　経営比較分析表\"/>
    </mc:Choice>
  </mc:AlternateContent>
  <workbookProtection workbookPassword="A597" lockStructure="1"/>
  <bookViews>
    <workbookView xWindow="0" yWindow="0" windowWidth="20070" windowHeight="11400"/>
  </bookViews>
  <sheets>
    <sheet name="法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<sst xmlns="http://schemas.openxmlformats.org/spreadsheetml/2006/main" count="232" uniqueCount="120">
  <si>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</si>
  <si>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</si>
  <si>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</si>
  <si>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</si>
  <si>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</si>
  <si>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</si>
  <si>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</si>
  <si>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</si>
  <si>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</si>
  <si>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</si>
  <si>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</si>
  <si>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</si>
  <si>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</si>
  <si>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</si>
  <si>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</si>
  <si>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</si>
  <si>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</si>
  <si>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</si>
  <si>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</si>
  <si>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</si>
  <si>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</si>
  <si>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</si>
  <si>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</si>
  <si>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</si>
  <si>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</si>
  <si>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</si>
  <si>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</si>
  <si>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</si>
  <si>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</si>
  <si>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</si>
  <si>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</si>
  <si>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</si>
  <si>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</si>
  <si>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</si>
  <si>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</si>
  <si>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</si>
  <si>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</si>
  <si>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</si>
  <si>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</si>
  <si>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</si>
  <si>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</si>
  <si>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</si>
  <si>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</si>
  <si>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</si>
  <si>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</si>
  <si>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</si>
  <si>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</si>
  <si>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</si>
  <si>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</si>
  <si>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</si>
  <si>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</si>
  <si>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</si>
  <si>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</si>
  <si>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</si>
  <si>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</si>
  <si>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</si>
  <si>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</si>
  <si>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</si>
  <si>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</si>
  <si>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</si>
  <si>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</si>
  <si>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</si>
  <si>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</si>
  <si>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</si>
  <si>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</si>
  <si>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</si>
  <si>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</si>
  <si>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</si>
  <si>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</si>
  <si>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</si>
  <si>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</si>
  <si>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</si>
  <si>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</si>
  <si>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</si>
  <si>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</si>
  <si>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</si>
  <si>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</si>
  <si>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</si>
  <si>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</si>
  <si>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</si>
  <si>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</si>
  <si>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</si>
  <si>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</si>
  <si>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</si>
  <si>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</si>
  <si>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</si>
  <si>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</si>
  <si>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</si>
  <si>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</si>
  <si>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</si>
  <si>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</si>
  <si>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</si>
  <si>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</si>
  <si>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</si>
  <si>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</si>
  <si>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</si>
  <si>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</si>
  <si>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</si>
  <si>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</si>
  <si>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</si>
  <si>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</si>
  <si>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</si>
  <si>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</si>
  <si>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</si>
  <si>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</si>
  <si>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</si>
  <si>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</si>
  <si>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</si>
  <si>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</si>
  <si>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</si>
  <si>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</si>
  <si>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</si>
  <si>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</si>
  <si>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</si>
  <si>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</si>
  <si>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</si>
  <si>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</si>
  <si>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①数値が高いほど老朽化が進行していることを示す有形固定資産減価償却率は、類似団体平均値とほぼ同等の値で推移しています。
③管路更新率について、昨年は類似団体平均と同程度の率を示していましたが、平成29年度は類似団体平均の約半分ほどの更新率となっており、かなり低い率を示しています。
　殆どの配水管の耐用年数は40年であり、毎年2.5%の更新率を40年間維持すると、耐用年数以内に更新工事を行なえるため、固定資産台帳をチェックしながら老朽管更新率の目標を2.5%とし、積極的に更新工事を進めていく必要があります。</t>
    <rPh sb="42" eb="43">
      <t>アタイ</t>
    </rPh>
    <rPh sb="46" eb="48">
      <t>ドウトウ</t>
    </rPh>
    <rPh sb="71" eb="73">
      <t>サクネン</t>
    </rPh>
    <rPh sb="81" eb="84">
      <t>ドウテイド</t>
    </rPh>
    <rPh sb="85" eb="86">
      <t>リツ</t>
    </rPh>
    <rPh sb="87" eb="88">
      <t>シメ</t>
    </rPh>
    <rPh sb="101" eb="102">
      <t>ド</t>
    </rPh>
    <rPh sb="110" eb="111">
      <t>ヤク</t>
    </rPh>
    <rPh sb="111" eb="113">
      <t>ハンブン</t>
    </rPh>
    <rPh sb="116" eb="118">
      <t>コウシン</t>
    </rPh>
    <rPh sb="118" eb="119">
      <t>リツ</t>
    </rPh>
    <rPh sb="129" eb="130">
      <t>ヒク</t>
    </rPh>
    <rPh sb="131" eb="132">
      <t>リツ</t>
    </rPh>
    <rPh sb="145" eb="147">
      <t>ハイスイ</t>
    </rPh>
    <rPh sb="191" eb="193">
      <t>コウジ</t>
    </rPh>
    <rPh sb="194" eb="195">
      <t>オコ</t>
    </rPh>
    <rPh sb="221" eb="222">
      <t>リツ</t>
    </rPh>
    <rPh sb="223" eb="225">
      <t>モクヒョウ</t>
    </rPh>
    <rPh sb="237" eb="239">
      <t>コウシン</t>
    </rPh>
    <rPh sb="239" eb="241">
      <t>コウジ</t>
    </rPh>
    <phoneticPr fontId="4"/>
  </si>
  <si>
    <r>
      <t xml:space="preserve">①経常収支比率が100％を超えているため、安定した事業経営ができています。
③１年以内に支払うべき債務に対して支払うことが出来る預金の割合を示す流動比率が100％を大きく超えいるため支払い能力が充分にあることを示しています。
④類似団体の平均値に比べ企業債残が多いですが、簡易水道統合事業が終了したことで、今後は企業債の発行が減少することから、数値の改善が期待できます。
</t>
    </r>
    <r>
      <rPr>
        <sz val="11"/>
        <rFont val="ＭＳ ゴシック"/>
        <family val="3"/>
        <charset val="128"/>
      </rPr>
      <t>⑤料金回収率は、この数年間において、ほぼ100％を維持しており、水道水の供給にかかる費用を料金で賄えています。
　平成29年度は徴収活動の強化などから100％を大きく超えました。
　今後も継続して徴収活動強化に取り組みます。</t>
    </r>
    <r>
      <rPr>
        <sz val="11"/>
        <color rgb="FFFF0000"/>
        <rFont val="ＭＳ ゴシック"/>
        <family val="3"/>
        <charset val="128"/>
      </rPr>
      <t xml:space="preserve">
</t>
    </r>
    <r>
      <rPr>
        <sz val="11"/>
        <rFont val="ＭＳ ゴシック"/>
        <family val="3"/>
        <charset val="128"/>
      </rPr>
      <t>⑥有収水量1㎥あたりの費用を示す給水原価は、類似団体平均より低い数値を維持しており、今後設備更新などの工事を行っても、この数値を維持できるように努めます。
⑦施設利用率は積極的な水道管の漏水調査及びその修繕工事等で絶対的な配水量が減少、施設の稼動も減少し、類似団体の平均値に近づきました。
⑧施設の稼働と収益との繋がりを示す有収率は、類似団体平均に比べ、低い数値で推移していましたが、漏水調査並びにその修繕工事を実施してきたことから大きく改善がみられ、平成29年度は類似団体の平均値よりも良好な数値となりました。</t>
    </r>
    <rPh sb="1" eb="3">
      <t>ケイジョウ</t>
    </rPh>
    <rPh sb="3" eb="5">
      <t>シュウシ</t>
    </rPh>
    <rPh sb="5" eb="7">
      <t>ヒリツ</t>
    </rPh>
    <rPh sb="13" eb="14">
      <t>コ</t>
    </rPh>
    <rPh sb="21" eb="23">
      <t>アンテイ</t>
    </rPh>
    <rPh sb="25" eb="27">
      <t>ジギョウ</t>
    </rPh>
    <rPh sb="27" eb="29">
      <t>ケイエイ</t>
    </rPh>
    <rPh sb="64" eb="66">
      <t>ヨキン</t>
    </rPh>
    <rPh sb="91" eb="93">
      <t>シハラ</t>
    </rPh>
    <rPh sb="94" eb="96">
      <t>ノウリョク</t>
    </rPh>
    <rPh sb="97" eb="99">
      <t>ジュウブン</t>
    </rPh>
    <rPh sb="105" eb="106">
      <t>シメ</t>
    </rPh>
    <rPh sb="121" eb="122">
      <t>アタイ</t>
    </rPh>
    <rPh sb="145" eb="147">
      <t>シュウリョウ</t>
    </rPh>
    <rPh sb="156" eb="158">
      <t>キギョウ</t>
    </rPh>
    <rPh sb="158" eb="159">
      <t>サイ</t>
    </rPh>
    <rPh sb="163" eb="165">
      <t>ゲンショウ</t>
    </rPh>
    <rPh sb="196" eb="198">
      <t>スウネン</t>
    </rPh>
    <rPh sb="198" eb="199">
      <t>アイダ</t>
    </rPh>
    <rPh sb="243" eb="245">
      <t>ヘイセイ</t>
    </rPh>
    <rPh sb="247" eb="249">
      <t>ネンド</t>
    </rPh>
    <rPh sb="250" eb="252">
      <t>チョウシュウ</t>
    </rPh>
    <rPh sb="252" eb="254">
      <t>カツドウ</t>
    </rPh>
    <rPh sb="255" eb="257">
      <t>キョウカ</t>
    </rPh>
    <rPh sb="284" eb="286">
      <t>チョウシュウ</t>
    </rPh>
    <rPh sb="286" eb="288">
      <t>カツドウ</t>
    </rPh>
    <rPh sb="288" eb="290">
      <t>キョウカ</t>
    </rPh>
    <rPh sb="378" eb="380">
      <t>シセツ</t>
    </rPh>
    <rPh sb="380" eb="383">
      <t>リヨウリツ</t>
    </rPh>
    <rPh sb="384" eb="387">
      <t>セッキョクテキ</t>
    </rPh>
    <rPh sb="388" eb="391">
      <t>スイドウカン</t>
    </rPh>
    <rPh sb="392" eb="394">
      <t>ロウスイ</t>
    </rPh>
    <rPh sb="394" eb="396">
      <t>チョウサ</t>
    </rPh>
    <rPh sb="396" eb="397">
      <t>オヨ</t>
    </rPh>
    <rPh sb="400" eb="402">
      <t>シュウゼン</t>
    </rPh>
    <rPh sb="402" eb="404">
      <t>コウジ</t>
    </rPh>
    <rPh sb="404" eb="405">
      <t>ナド</t>
    </rPh>
    <rPh sb="406" eb="409">
      <t>ゼッタイテキ</t>
    </rPh>
    <rPh sb="410" eb="412">
      <t>ハイスイ</t>
    </rPh>
    <rPh sb="412" eb="413">
      <t>リョウ</t>
    </rPh>
    <rPh sb="414" eb="416">
      <t>ゲンショウ</t>
    </rPh>
    <rPh sb="417" eb="419">
      <t>シセツ</t>
    </rPh>
    <rPh sb="420" eb="422">
      <t>カドウ</t>
    </rPh>
    <rPh sb="423" eb="425">
      <t>ゲンショウ</t>
    </rPh>
    <rPh sb="427" eb="429">
      <t>ルイジ</t>
    </rPh>
    <rPh sb="429" eb="431">
      <t>ダンタイ</t>
    </rPh>
    <rPh sb="432" eb="434">
      <t>ヘイキン</t>
    </rPh>
    <rPh sb="434" eb="435">
      <t>アタイ</t>
    </rPh>
    <rPh sb="436" eb="437">
      <t>チカ</t>
    </rPh>
    <rPh sb="455" eb="456">
      <t>ツナ</t>
    </rPh>
    <rPh sb="495" eb="496">
      <t>ナラ</t>
    </rPh>
    <rPh sb="500" eb="502">
      <t>シュウゼン</t>
    </rPh>
    <rPh sb="502" eb="504">
      <t>コウジ</t>
    </rPh>
    <rPh sb="515" eb="516">
      <t>オオ</t>
    </rPh>
    <rPh sb="525" eb="527">
      <t>ヘイセイ</t>
    </rPh>
    <rPh sb="529" eb="531">
      <t>ネンド</t>
    </rPh>
    <rPh sb="543" eb="545">
      <t>リョウコウ</t>
    </rPh>
    <rPh sb="546" eb="548">
      <t>スウチ</t>
    </rPh>
    <phoneticPr fontId="4"/>
  </si>
  <si>
    <t>　現状の経営状態は健全であるといえますが、長期計画における展望は楽観できるものではありません。
　施設の稼働状況などは良好な数値で推移すると考えられますが、水道ビジョンや総合計画などから、人口減少が予測されているうえ、昨今の節水意識の向上からも料金収入が減少していくと考えられます。
　また、高度経済成長期に大量取得した固定資産の更新時期が近年到来する見込みであり、多額の資金が必要となります。
　上記から、特に水需要の減少が予測されるため、その的確な把握と、綿密な計画による施設の更新に努めていかなければなりません。</t>
    <rPh sb="99" eb="101">
      <t>ヨソク</t>
    </rPh>
    <rPh sb="109" eb="111">
      <t>サッコン</t>
    </rPh>
    <rPh sb="112" eb="114">
      <t>セッスイ</t>
    </rPh>
    <rPh sb="114" eb="116">
      <t>イシキ</t>
    </rPh>
    <rPh sb="117" eb="119">
      <t>コウジョウ</t>
    </rPh>
    <rPh sb="134" eb="135">
      <t>カンガ</t>
    </rPh>
    <rPh sb="160" eb="162">
      <t>コテイ</t>
    </rPh>
    <rPh sb="170" eb="172">
      <t>キンネン</t>
    </rPh>
    <rPh sb="176" eb="178">
      <t>ミコ</t>
    </rPh>
    <rPh sb="199" eb="201">
      <t>ジョウキ</t>
    </rPh>
    <rPh sb="204" eb="205">
      <t>トク</t>
    </rPh>
    <rPh sb="206" eb="207">
      <t>ミズ</t>
    </rPh>
    <rPh sb="213" eb="215">
      <t>ヨソク</t>
    </rPh>
    <rPh sb="230" eb="232">
      <t>メンミツ</t>
    </rPh>
    <rPh sb="238" eb="24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</si>
</sst>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0.04</c:v>
                </c:pt>
                <c:pt idx="3" formatCode="#,##0.00;&quot;△&quot;#,##0.00;&quot;-&quot;">
                  <c:v>0.6</c:v>
                </c:pt>
                <c:pt idx="4" formatCode="#,##0.00;&quot;△&quot;#,##0.00;&quot;-&quot;">
                  <c:v>0.3</c:v>
                </c:pt>
              </c:numCache>
            </c:numRef>
          </c:val>
          <c:extLst xmlns:c16r2="http://schemas.microsoft.com/office/drawing/2015/06/chart">
            <c:ext xmlns:c16="http://schemas.microsoft.com/office/drawing/2014/chart" uri="{C3380CC4-5D6E-409C-BE32-E72D297353CC}">
              <c16:uniqueId val="{00000000-B326-4F5F-A9A2-6CB50607C67B}"/>
            </c:ext>
          </c:extLst>
        </c:ser>
        <c:dLbls>
          <c:showLegendKey val="0"/>
          <c:showVal val="0"/>
          <c:showCatName val="0"/>
          <c:showSerName val="0"/>
          <c:showPercent val="0"/>
          <c:showBubbleSize val="0"/>
        </c:dLbls>
        <c:gapWidth val="150"/>
        <c:axId val="196764976"/>
        <c:axId val="19676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326-4F5F-A9A2-6CB50607C67B}"/>
            </c:ext>
          </c:extLst>
        </c:ser>
        <c:dLbls>
          <c:showLegendKey val="0"/>
          <c:showVal val="0"/>
          <c:showCatName val="0"/>
          <c:showSerName val="0"/>
          <c:showPercent val="0"/>
          <c:showBubbleSize val="0"/>
        </c:dLbls>
        <c:marker val="1"/>
        <c:smooth val="0"/>
        <c:axId val="196764976"/>
        <c:axId val="196766152"/>
      </c:lineChart>
      <c:dateAx>
        <c:axId val="196764976"/>
        <c:scaling>
          <c:orientation val="minMax"/>
        </c:scaling>
        <c:delete val="1"/>
        <c:axPos val="b"/>
        <c:numFmt formatCode="ge" sourceLinked="1"/>
        <c:majorTickMark val="none"/>
        <c:minorTickMark val="none"/>
        <c:tickLblPos val="none"/>
        <c:crossAx val="196766152"/>
        <c:crosses val="autoZero"/>
        <c:auto val="1"/>
        <c:lblOffset val="100"/>
        <c:baseTimeUnit val="years"/>
      </c:dateAx>
      <c:valAx>
        <c:axId val="1967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67.930000000000007</c:v>
                </c:pt>
                <c:pt idx="1">
                  <c:v>68.02</c:v>
                </c:pt>
                <c:pt idx="2">
                  <c:v>66.790000000000006</c:v>
                </c:pt>
                <c:pt idx="3">
                  <c:v>63.95</c:v>
                </c:pt>
                <c:pt idx="4">
                  <c:v>59.61</c:v>
                </c:pt>
              </c:numCache>
            </c:numRef>
          </c:val>
          <c:extLst xmlns:c16r2="http://schemas.microsoft.com/office/drawing/2015/06/chart">
            <c:ext xmlns:c16="http://schemas.microsoft.com/office/drawing/2014/chart" uri="{C3380CC4-5D6E-409C-BE32-E72D297353CC}">
              <c16:uniqueId val="{00000000-6EF0-4C90-9DAE-F1F65174B36B}"/>
            </c:ext>
          </c:extLst>
        </c:ser>
        <c:dLbls>
          <c:showLegendKey val="0"/>
          <c:showVal val="0"/>
          <c:showCatName val="0"/>
          <c:showSerName val="0"/>
          <c:showPercent val="0"/>
          <c:showBubbleSize val="0"/>
        </c:dLbls>
        <c:gapWidth val="150"/>
        <c:axId val="198824512"/>
        <c:axId val="19882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6EF0-4C90-9DAE-F1F65174B36B}"/>
            </c:ext>
          </c:extLst>
        </c:ser>
        <c:dLbls>
          <c:showLegendKey val="0"/>
          <c:showVal val="0"/>
          <c:showCatName val="0"/>
          <c:showSerName val="0"/>
          <c:showPercent val="0"/>
          <c:showBubbleSize val="0"/>
        </c:dLbls>
        <c:marker val="1"/>
        <c:smooth val="0"/>
        <c:axId val="198824512"/>
        <c:axId val="198824904"/>
      </c:lineChart>
      <c:dateAx>
        <c:axId val="198824512"/>
        <c:scaling>
          <c:orientation val="minMax"/>
        </c:scaling>
        <c:delete val="1"/>
        <c:axPos val="b"/>
        <c:numFmt formatCode="ge" sourceLinked="1"/>
        <c:majorTickMark val="none"/>
        <c:minorTickMark val="none"/>
        <c:tickLblPos val="none"/>
        <c:crossAx val="198824904"/>
        <c:crosses val="autoZero"/>
        <c:auto val="1"/>
        <c:lblOffset val="100"/>
        <c:baseTimeUnit val="years"/>
      </c:dateAx>
      <c:valAx>
        <c:axId val="19882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77.58</c:v>
                </c:pt>
                <c:pt idx="1">
                  <c:v>76.22</c:v>
                </c:pt>
                <c:pt idx="2">
                  <c:v>77.63</c:v>
                </c:pt>
                <c:pt idx="3">
                  <c:v>81.400000000000006</c:v>
                </c:pt>
                <c:pt idx="4">
                  <c:v>87.43</c:v>
                </c:pt>
              </c:numCache>
            </c:numRef>
          </c:val>
          <c:extLst xmlns:c16r2="http://schemas.microsoft.com/office/drawing/2015/06/chart">
            <c:ext xmlns:c16="http://schemas.microsoft.com/office/drawing/2014/chart" uri="{C3380CC4-5D6E-409C-BE32-E72D297353CC}">
              <c16:uniqueId val="{00000000-9B86-493B-A8A0-E0CFA74AB2F6}"/>
            </c:ext>
          </c:extLst>
        </c:ser>
        <c:dLbls>
          <c:showLegendKey val="0"/>
          <c:showVal val="0"/>
          <c:showCatName val="0"/>
          <c:showSerName val="0"/>
          <c:showPercent val="0"/>
          <c:showBubbleSize val="0"/>
        </c:dLbls>
        <c:gapWidth val="150"/>
        <c:axId val="198826080"/>
        <c:axId val="19882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B86-493B-A8A0-E0CFA74AB2F6}"/>
            </c:ext>
          </c:extLst>
        </c:ser>
        <c:dLbls>
          <c:showLegendKey val="0"/>
          <c:showVal val="0"/>
          <c:showCatName val="0"/>
          <c:showSerName val="0"/>
          <c:showPercent val="0"/>
          <c:showBubbleSize val="0"/>
        </c:dLbls>
        <c:marker val="1"/>
        <c:smooth val="0"/>
        <c:axId val="198826080"/>
        <c:axId val="198826472"/>
      </c:lineChart>
      <c:dateAx>
        <c:axId val="198826080"/>
        <c:scaling>
          <c:orientation val="minMax"/>
        </c:scaling>
        <c:delete val="1"/>
        <c:axPos val="b"/>
        <c:numFmt formatCode="ge" sourceLinked="1"/>
        <c:majorTickMark val="none"/>
        <c:minorTickMark val="none"/>
        <c:tickLblPos val="none"/>
        <c:crossAx val="198826472"/>
        <c:crosses val="autoZero"/>
        <c:auto val="1"/>
        <c:lblOffset val="100"/>
        <c:baseTimeUnit val="years"/>
      </c:dateAx>
      <c:valAx>
        <c:axId val="19882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111.37</c:v>
                </c:pt>
                <c:pt idx="1">
                  <c:v>109.2</c:v>
                </c:pt>
                <c:pt idx="2">
                  <c:v>109.86</c:v>
                </c:pt>
                <c:pt idx="3">
                  <c:v>109.57</c:v>
                </c:pt>
                <c:pt idx="4">
                  <c:v>111.67</c:v>
                </c:pt>
              </c:numCache>
            </c:numRef>
          </c:val>
          <c:extLst xmlns:c16r2="http://schemas.microsoft.com/office/drawing/2015/06/chart">
            <c:ext xmlns:c16="http://schemas.microsoft.com/office/drawing/2014/chart" uri="{C3380CC4-5D6E-409C-BE32-E72D297353CC}">
              <c16:uniqueId val="{00000000-9C5E-4208-8045-FDA5A65B98EB}"/>
            </c:ext>
          </c:extLst>
        </c:ser>
        <c:dLbls>
          <c:showLegendKey val="0"/>
          <c:showVal val="0"/>
          <c:showCatName val="0"/>
          <c:showSerName val="0"/>
          <c:showPercent val="0"/>
          <c:showBubbleSize val="0"/>
        </c:dLbls>
        <c:gapWidth val="150"/>
        <c:axId val="198635512"/>
        <c:axId val="1986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9C5E-4208-8045-FDA5A65B98EB}"/>
            </c:ext>
          </c:extLst>
        </c:ser>
        <c:dLbls>
          <c:showLegendKey val="0"/>
          <c:showVal val="0"/>
          <c:showCatName val="0"/>
          <c:showSerName val="0"/>
          <c:showPercent val="0"/>
          <c:showBubbleSize val="0"/>
        </c:dLbls>
        <c:marker val="1"/>
        <c:smooth val="0"/>
        <c:axId val="198635512"/>
        <c:axId val="198635904"/>
      </c:lineChart>
      <c:dateAx>
        <c:axId val="198635512"/>
        <c:scaling>
          <c:orientation val="minMax"/>
        </c:scaling>
        <c:delete val="1"/>
        <c:axPos val="b"/>
        <c:numFmt formatCode="ge" sourceLinked="1"/>
        <c:majorTickMark val="none"/>
        <c:minorTickMark val="none"/>
        <c:tickLblPos val="none"/>
        <c:crossAx val="198635904"/>
        <c:crosses val="autoZero"/>
        <c:auto val="1"/>
        <c:lblOffset val="100"/>
        <c:baseTimeUnit val="years"/>
      </c:dateAx>
      <c:valAx>
        <c:axId val="19863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3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34.53</c:v>
                </c:pt>
                <c:pt idx="1">
                  <c:v>44.7</c:v>
                </c:pt>
                <c:pt idx="2">
                  <c:v>45.63</c:v>
                </c:pt>
                <c:pt idx="3">
                  <c:v>47.33</c:v>
                </c:pt>
                <c:pt idx="4">
                  <c:v>48.28</c:v>
                </c:pt>
              </c:numCache>
            </c:numRef>
          </c:val>
          <c:extLst xmlns:c16r2="http://schemas.microsoft.com/office/drawing/2015/06/chart">
            <c:ext xmlns:c16="http://schemas.microsoft.com/office/drawing/2014/chart" uri="{C3380CC4-5D6E-409C-BE32-E72D297353CC}">
              <c16:uniqueId val="{00000000-9462-4ED8-91D8-20CA9D4D0537}"/>
            </c:ext>
          </c:extLst>
        </c:ser>
        <c:dLbls>
          <c:showLegendKey val="0"/>
          <c:showVal val="0"/>
          <c:showCatName val="0"/>
          <c:showSerName val="0"/>
          <c:showPercent val="0"/>
          <c:showBubbleSize val="0"/>
        </c:dLbls>
        <c:gapWidth val="150"/>
        <c:axId val="198637080"/>
        <c:axId val="1986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9462-4ED8-91D8-20CA9D4D0537}"/>
            </c:ext>
          </c:extLst>
        </c:ser>
        <c:dLbls>
          <c:showLegendKey val="0"/>
          <c:showVal val="0"/>
          <c:showCatName val="0"/>
          <c:showSerName val="0"/>
          <c:showPercent val="0"/>
          <c:showBubbleSize val="0"/>
        </c:dLbls>
        <c:marker val="1"/>
        <c:smooth val="0"/>
        <c:axId val="198637080"/>
        <c:axId val="198637472"/>
      </c:lineChart>
      <c:dateAx>
        <c:axId val="198637080"/>
        <c:scaling>
          <c:orientation val="minMax"/>
        </c:scaling>
        <c:delete val="1"/>
        <c:axPos val="b"/>
        <c:numFmt formatCode="ge" sourceLinked="1"/>
        <c:majorTickMark val="none"/>
        <c:minorTickMark val="none"/>
        <c:tickLblPos val="none"/>
        <c:crossAx val="198637472"/>
        <c:crosses val="autoZero"/>
        <c:auto val="1"/>
        <c:lblOffset val="100"/>
        <c:baseTimeUnit val="years"/>
      </c:dateAx>
      <c:valAx>
        <c:axId val="1986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55-4F71-B047-D8A28581A724}"/>
            </c:ext>
          </c:extLst>
        </c:ser>
        <c:dLbls>
          <c:showLegendKey val="0"/>
          <c:showVal val="0"/>
          <c:showCatName val="0"/>
          <c:showSerName val="0"/>
          <c:showPercent val="0"/>
          <c:showBubbleSize val="0"/>
        </c:dLbls>
        <c:gapWidth val="150"/>
        <c:axId val="198638648"/>
        <c:axId val="1986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EF55-4F71-B047-D8A28581A724}"/>
            </c:ext>
          </c:extLst>
        </c:ser>
        <c:dLbls>
          <c:showLegendKey val="0"/>
          <c:showVal val="0"/>
          <c:showCatName val="0"/>
          <c:showSerName val="0"/>
          <c:showPercent val="0"/>
          <c:showBubbleSize val="0"/>
        </c:dLbls>
        <c:marker val="1"/>
        <c:smooth val="0"/>
        <c:axId val="198638648"/>
        <c:axId val="198639040"/>
      </c:lineChart>
      <c:dateAx>
        <c:axId val="198638648"/>
        <c:scaling>
          <c:orientation val="minMax"/>
        </c:scaling>
        <c:delete val="1"/>
        <c:axPos val="b"/>
        <c:numFmt formatCode="ge" sourceLinked="1"/>
        <c:majorTickMark val="none"/>
        <c:minorTickMark val="none"/>
        <c:tickLblPos val="none"/>
        <c:crossAx val="198639040"/>
        <c:crosses val="autoZero"/>
        <c:auto val="1"/>
        <c:lblOffset val="100"/>
        <c:baseTimeUnit val="years"/>
      </c:dateAx>
      <c:valAx>
        <c:axId val="1986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3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9F-4680-A5E4-9044AC461AA9}"/>
            </c:ext>
          </c:extLst>
        </c:ser>
        <c:dLbls>
          <c:showLegendKey val="0"/>
          <c:showVal val="0"/>
          <c:showCatName val="0"/>
          <c:showSerName val="0"/>
          <c:showPercent val="0"/>
          <c:showBubbleSize val="0"/>
        </c:dLbls>
        <c:gapWidth val="150"/>
        <c:axId val="198738168"/>
        <c:axId val="1987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819F-4680-A5E4-9044AC461AA9}"/>
            </c:ext>
          </c:extLst>
        </c:ser>
        <c:dLbls>
          <c:showLegendKey val="0"/>
          <c:showVal val="0"/>
          <c:showCatName val="0"/>
          <c:showSerName val="0"/>
          <c:showPercent val="0"/>
          <c:showBubbleSize val="0"/>
        </c:dLbls>
        <c:marker val="1"/>
        <c:smooth val="0"/>
        <c:axId val="198738168"/>
        <c:axId val="198738560"/>
      </c:lineChart>
      <c:dateAx>
        <c:axId val="198738168"/>
        <c:scaling>
          <c:orientation val="minMax"/>
        </c:scaling>
        <c:delete val="1"/>
        <c:axPos val="b"/>
        <c:numFmt formatCode="ge" sourceLinked="1"/>
        <c:majorTickMark val="none"/>
        <c:minorTickMark val="none"/>
        <c:tickLblPos val="none"/>
        <c:crossAx val="198738560"/>
        <c:crosses val="autoZero"/>
        <c:auto val="1"/>
        <c:lblOffset val="100"/>
        <c:baseTimeUnit val="years"/>
      </c:dateAx>
      <c:valAx>
        <c:axId val="19873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903.98</c:v>
                </c:pt>
                <c:pt idx="1">
                  <c:v>428.26</c:v>
                </c:pt>
                <c:pt idx="2">
                  <c:v>323.89999999999998</c:v>
                </c:pt>
                <c:pt idx="3">
                  <c:v>411.05</c:v>
                </c:pt>
                <c:pt idx="4">
                  <c:v>367.57</c:v>
                </c:pt>
              </c:numCache>
            </c:numRef>
          </c:val>
          <c:extLst xmlns:c16r2="http://schemas.microsoft.com/office/drawing/2015/06/chart">
            <c:ext xmlns:c16="http://schemas.microsoft.com/office/drawing/2014/chart" uri="{C3380CC4-5D6E-409C-BE32-E72D297353CC}">
              <c16:uniqueId val="{00000000-D424-4DB1-91FB-E1E10FFA824C}"/>
            </c:ext>
          </c:extLst>
        </c:ser>
        <c:dLbls>
          <c:showLegendKey val="0"/>
          <c:showVal val="0"/>
          <c:showCatName val="0"/>
          <c:showSerName val="0"/>
          <c:showPercent val="0"/>
          <c:showBubbleSize val="0"/>
        </c:dLbls>
        <c:gapWidth val="150"/>
        <c:axId val="198737384"/>
        <c:axId val="1987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D424-4DB1-91FB-E1E10FFA824C}"/>
            </c:ext>
          </c:extLst>
        </c:ser>
        <c:dLbls>
          <c:showLegendKey val="0"/>
          <c:showVal val="0"/>
          <c:showCatName val="0"/>
          <c:showSerName val="0"/>
          <c:showPercent val="0"/>
          <c:showBubbleSize val="0"/>
        </c:dLbls>
        <c:marker val="1"/>
        <c:smooth val="0"/>
        <c:axId val="198737384"/>
        <c:axId val="198736992"/>
      </c:lineChart>
      <c:dateAx>
        <c:axId val="198737384"/>
        <c:scaling>
          <c:orientation val="minMax"/>
        </c:scaling>
        <c:delete val="1"/>
        <c:axPos val="b"/>
        <c:numFmt formatCode="ge" sourceLinked="1"/>
        <c:majorTickMark val="none"/>
        <c:minorTickMark val="none"/>
        <c:tickLblPos val="none"/>
        <c:crossAx val="198736992"/>
        <c:crosses val="autoZero"/>
        <c:auto val="1"/>
        <c:lblOffset val="100"/>
        <c:baseTimeUnit val="years"/>
      </c:dateAx>
      <c:valAx>
        <c:axId val="19873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3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528.27</c:v>
                </c:pt>
                <c:pt idx="1">
                  <c:v>517.75</c:v>
                </c:pt>
                <c:pt idx="2">
                  <c:v>491.73</c:v>
                </c:pt>
                <c:pt idx="3">
                  <c:v>472.43</c:v>
                </c:pt>
                <c:pt idx="4">
                  <c:v>442.7</c:v>
                </c:pt>
              </c:numCache>
            </c:numRef>
          </c:val>
          <c:extLst xmlns:c16r2="http://schemas.microsoft.com/office/drawing/2015/06/chart">
            <c:ext xmlns:c16="http://schemas.microsoft.com/office/drawing/2014/chart" uri="{C3380CC4-5D6E-409C-BE32-E72D297353CC}">
              <c16:uniqueId val="{00000000-6901-473F-839C-1CD3DA367BE7}"/>
            </c:ext>
          </c:extLst>
        </c:ser>
        <c:dLbls>
          <c:showLegendKey val="0"/>
          <c:showVal val="0"/>
          <c:showCatName val="0"/>
          <c:showSerName val="0"/>
          <c:showPercent val="0"/>
          <c:showBubbleSize val="0"/>
        </c:dLbls>
        <c:gapWidth val="150"/>
        <c:axId val="198737776"/>
        <c:axId val="19848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6901-473F-839C-1CD3DA367BE7}"/>
            </c:ext>
          </c:extLst>
        </c:ser>
        <c:dLbls>
          <c:showLegendKey val="0"/>
          <c:showVal val="0"/>
          <c:showCatName val="0"/>
          <c:showSerName val="0"/>
          <c:showPercent val="0"/>
          <c:showBubbleSize val="0"/>
        </c:dLbls>
        <c:marker val="1"/>
        <c:smooth val="0"/>
        <c:axId val="198737776"/>
        <c:axId val="198481240"/>
      </c:lineChart>
      <c:dateAx>
        <c:axId val="198737776"/>
        <c:scaling>
          <c:orientation val="minMax"/>
        </c:scaling>
        <c:delete val="1"/>
        <c:axPos val="b"/>
        <c:numFmt formatCode="ge" sourceLinked="1"/>
        <c:majorTickMark val="none"/>
        <c:minorTickMark val="none"/>
        <c:tickLblPos val="none"/>
        <c:crossAx val="198481240"/>
        <c:crosses val="autoZero"/>
        <c:auto val="1"/>
        <c:lblOffset val="100"/>
        <c:baseTimeUnit val="years"/>
      </c:dateAx>
      <c:valAx>
        <c:axId val="198481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3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101.98</c:v>
                </c:pt>
                <c:pt idx="1">
                  <c:v>101.69</c:v>
                </c:pt>
                <c:pt idx="2">
                  <c:v>102.42</c:v>
                </c:pt>
                <c:pt idx="3">
                  <c:v>102.57</c:v>
                </c:pt>
                <c:pt idx="4">
                  <c:v>105.56</c:v>
                </c:pt>
              </c:numCache>
            </c:numRef>
          </c:val>
          <c:extLst xmlns:c16r2="http://schemas.microsoft.com/office/drawing/2015/06/chart">
            <c:ext xmlns:c16="http://schemas.microsoft.com/office/drawing/2014/chart" uri="{C3380CC4-5D6E-409C-BE32-E72D297353CC}">
              <c16:uniqueId val="{00000000-A089-483B-A418-4E107F60C9D5}"/>
            </c:ext>
          </c:extLst>
        </c:ser>
        <c:dLbls>
          <c:showLegendKey val="0"/>
          <c:showVal val="0"/>
          <c:showCatName val="0"/>
          <c:showSerName val="0"/>
          <c:showPercent val="0"/>
          <c:showBubbleSize val="0"/>
        </c:dLbls>
        <c:gapWidth val="150"/>
        <c:axId val="198482416"/>
        <c:axId val="19848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A089-483B-A418-4E107F60C9D5}"/>
            </c:ext>
          </c:extLst>
        </c:ser>
        <c:dLbls>
          <c:showLegendKey val="0"/>
          <c:showVal val="0"/>
          <c:showCatName val="0"/>
          <c:showSerName val="0"/>
          <c:showPercent val="0"/>
          <c:showBubbleSize val="0"/>
        </c:dLbls>
        <c:marker val="1"/>
        <c:smooth val="0"/>
        <c:axId val="198482416"/>
        <c:axId val="198482808"/>
      </c:lineChart>
      <c:dateAx>
        <c:axId val="198482416"/>
        <c:scaling>
          <c:orientation val="minMax"/>
        </c:scaling>
        <c:delete val="1"/>
        <c:axPos val="b"/>
        <c:numFmt formatCode="ge" sourceLinked="1"/>
        <c:majorTickMark val="none"/>
        <c:minorTickMark val="none"/>
        <c:tickLblPos val="none"/>
        <c:crossAx val="198482808"/>
        <c:crosses val="autoZero"/>
        <c:auto val="1"/>
        <c:lblOffset val="100"/>
        <c:baseTimeUnit val="years"/>
      </c:dateAx>
      <c:valAx>
        <c:axId val="19848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143.31</c:v>
                </c:pt>
                <c:pt idx="1">
                  <c:v>143.30000000000001</c:v>
                </c:pt>
                <c:pt idx="2">
                  <c:v>142.22999999999999</c:v>
                </c:pt>
                <c:pt idx="3">
                  <c:v>142.34</c:v>
                </c:pt>
                <c:pt idx="4">
                  <c:v>138.44999999999999</c:v>
                </c:pt>
              </c:numCache>
            </c:numRef>
          </c:val>
          <c:extLst xmlns:c16r2="http://schemas.microsoft.com/office/drawing/2015/06/chart">
            <c:ext xmlns:c16="http://schemas.microsoft.com/office/drawing/2014/chart" uri="{C3380CC4-5D6E-409C-BE32-E72D297353CC}">
              <c16:uniqueId val="{00000000-B432-489F-8048-1C86EA312E7F}"/>
            </c:ext>
          </c:extLst>
        </c:ser>
        <c:dLbls>
          <c:showLegendKey val="0"/>
          <c:showVal val="0"/>
          <c:showCatName val="0"/>
          <c:showSerName val="0"/>
          <c:showPercent val="0"/>
          <c:showBubbleSize val="0"/>
        </c:dLbls>
        <c:gapWidth val="150"/>
        <c:axId val="198483984"/>
        <c:axId val="19848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B432-489F-8048-1C86EA312E7F}"/>
            </c:ext>
          </c:extLst>
        </c:ser>
        <c:dLbls>
          <c:showLegendKey val="0"/>
          <c:showVal val="0"/>
          <c:showCatName val="0"/>
          <c:showSerName val="0"/>
          <c:showPercent val="0"/>
          <c:showBubbleSize val="0"/>
        </c:dLbls>
        <c:marker val="1"/>
        <c:smooth val="0"/>
        <c:axId val="198483984"/>
        <c:axId val="198484376"/>
      </c:lineChart>
      <c:dateAx>
        <c:axId val="198483984"/>
        <c:scaling>
          <c:orientation val="minMax"/>
        </c:scaling>
        <c:delete val="1"/>
        <c:axPos val="b"/>
        <c:numFmt formatCode="ge" sourceLinked="1"/>
        <c:majorTickMark val="none"/>
        <c:minorTickMark val="none"/>
        <c:tickLblPos val="none"/>
        <c:crossAx val="198484376"/>
        <c:crosses val="autoZero"/>
        <c:auto val="1"/>
        <c:lblOffset val="100"/>
        <c:baseTimeUnit val="years"/>
      </c:dateAx>
      <c:valAx>
        <c:axId val="19848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8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いなべ市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45630</v>
      </c>
      <c r="AM8" s="59"/>
      <c r="AN8" s="59"/>
      <c r="AO8" s="59"/>
      <c r="AP8" s="59"/>
      <c r="AQ8" s="59"/>
      <c r="AR8" s="59"/>
      <c r="AS8" s="59"/>
      <c r="AT8" s="50">
        <f>データ!$S$6</f>
        <v>219.83</v>
      </c>
      <c r="AU8" s="51"/>
      <c r="AV8" s="51"/>
      <c r="AW8" s="51"/>
      <c r="AX8" s="51"/>
      <c r="AY8" s="51"/>
      <c r="AZ8" s="51"/>
      <c r="BA8" s="51"/>
      <c r="BB8" s="52">
        <f>データ!$T$6</f>
        <v>207.57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71.44</v>
      </c>
      <c r="J10" s="51"/>
      <c r="K10" s="51"/>
      <c r="L10" s="51"/>
      <c r="M10" s="51"/>
      <c r="N10" s="51"/>
      <c r="O10" s="62"/>
      <c r="P10" s="52">
        <f>データ!$P$6</f>
        <v>99.95</v>
      </c>
      <c r="Q10" s="52"/>
      <c r="R10" s="52"/>
      <c r="S10" s="52"/>
      <c r="T10" s="52"/>
      <c r="U10" s="52"/>
      <c r="V10" s="52"/>
      <c r="W10" s="59">
        <f>データ!$Q$6</f>
        <v>2592</v>
      </c>
      <c r="X10" s="59"/>
      <c r="Y10" s="59"/>
      <c r="Z10" s="59"/>
      <c r="AA10" s="59"/>
      <c r="AB10" s="59"/>
      <c r="AC10" s="59"/>
      <c r="AD10" s="2"/>
      <c r="AE10" s="2"/>
      <c r="AF10" s="2"/>
      <c r="AG10" s="2"/>
      <c r="AH10" s="4"/>
      <c r="AI10" s="4"/>
      <c r="AJ10" s="4"/>
      <c r="AK10" s="4"/>
      <c r="AL10" s="59">
        <f>データ!$U$6</f>
        <v>45464</v>
      </c>
      <c r="AM10" s="59"/>
      <c r="AN10" s="59"/>
      <c r="AO10" s="59"/>
      <c r="AP10" s="59"/>
      <c r="AQ10" s="59"/>
      <c r="AR10" s="59"/>
      <c r="AS10" s="59"/>
      <c r="AT10" s="50">
        <f>データ!$V$6</f>
        <v>119.56</v>
      </c>
      <c r="AU10" s="51"/>
      <c r="AV10" s="51"/>
      <c r="AW10" s="51"/>
      <c r="AX10" s="51"/>
      <c r="AY10" s="51"/>
      <c r="AZ10" s="51"/>
      <c r="BA10" s="51"/>
      <c r="BB10" s="52">
        <f>データ!$W$6</f>
        <v>380.26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repKaLL8ujVNECP49HxGW5o1pwwqlF+gyVuvJ/Qs/OhkfjB1B67hTM2+BIN5iz4GVAJm379HRfQ0k8mP80YMA==" saltValue="2YVAkKhEXRgvKbfbLHaf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242144</v>
      </c>
      <c r="D6" s="33">
        <f t="shared" si="3"/>
        <v>46</v>
      </c>
      <c r="E6" s="33">
        <f t="shared" si="3"/>
        <v>1</v>
      </c>
      <c r="F6" s="33">
        <f t="shared" si="3"/>
        <v>0</v>
      </c>
      <c r="G6" s="33">
        <f t="shared" si="3"/>
        <v>1</v>
      </c>
      <c r="H6" s="33" t="str">
        <f t="shared" si="3"/>
        <v>三重県　いなべ市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71.44</v>
      </c>
      <c r="P6" s="34">
        <f t="shared" si="3"/>
        <v>99.95</v>
      </c>
      <c r="Q6" s="34">
        <f t="shared" si="3"/>
        <v>2592</v>
      </c>
      <c r="R6" s="34">
        <f t="shared" si="3"/>
        <v>45630</v>
      </c>
      <c r="S6" s="34">
        <f t="shared" si="3"/>
        <v>219.83</v>
      </c>
      <c r="T6" s="34">
        <f t="shared" si="3"/>
        <v>207.57</v>
      </c>
      <c r="U6" s="34">
        <f t="shared" si="3"/>
        <v>45464</v>
      </c>
      <c r="V6" s="34">
        <f t="shared" si="3"/>
        <v>119.56</v>
      </c>
      <c r="W6" s="34">
        <f t="shared" si="3"/>
        <v>380.26</v>
      </c>
      <c r="X6" s="35">
        <f>IF(X7="",NA(),X7)</f>
        <v>111.37</v>
      </c>
      <c r="Y6" s="35">
        <f t="shared" ref="Y6:AG6" si="4">IF(Y7="",NA(),Y7)</f>
        <v>109.2</v>
      </c>
      <c r="Z6" s="35">
        <f t="shared" si="4"/>
        <v>109.86</v>
      </c>
      <c r="AA6" s="35">
        <f t="shared" si="4"/>
        <v>109.57</v>
      </c>
      <c r="AB6" s="35">
        <f t="shared" si="4"/>
        <v>111.67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903.98</v>
      </c>
      <c r="AU6" s="35">
        <f t="shared" ref="AU6:BC6" si="6">IF(AU7="",NA(),AU7)</f>
        <v>428.26</v>
      </c>
      <c r="AV6" s="35">
        <f t="shared" si="6"/>
        <v>323.89999999999998</v>
      </c>
      <c r="AW6" s="35">
        <f t="shared" si="6"/>
        <v>411.05</v>
      </c>
      <c r="AX6" s="35">
        <f t="shared" si="6"/>
        <v>367.57</v>
      </c>
      <c r="AY6" s="35">
        <f t="shared" si="6"/>
        <v>909.68</v>
      </c>
      <c r="AZ6" s="35">
        <f t="shared" si="6"/>
        <v>382.09</v>
      </c>
      <c r="BA6" s="35">
        <f t="shared" si="6"/>
        <v>371.31</v>
      </c>
      <c r="BB6" s="35">
        <f t="shared" si="6"/>
        <v>377.63</v>
      </c>
      <c r="BC6" s="35">
        <f t="shared" si="6"/>
        <v>357.34</v>
      </c>
      <c r="BD6" s="34" t="str">
        <f>IF(BD7="","",IF(BD7="-","【-】","【"&amp;SUBSTITUTE(TEXT(BD7,"#,##0.00"),"-","△")&amp;"】"))</f>
        <v>【264.34】</v>
      </c>
      <c r="BE6" s="35">
        <f>IF(BE7="",NA(),BE7)</f>
        <v>528.27</v>
      </c>
      <c r="BF6" s="35">
        <f t="shared" ref="BF6:BN6" si="7">IF(BF7="",NA(),BF7)</f>
        <v>517.75</v>
      </c>
      <c r="BG6" s="35">
        <f t="shared" si="7"/>
        <v>491.73</v>
      </c>
      <c r="BH6" s="35">
        <f t="shared" si="7"/>
        <v>472.43</v>
      </c>
      <c r="BI6" s="35">
        <f t="shared" si="7"/>
        <v>442.7</v>
      </c>
      <c r="BJ6" s="35">
        <f t="shared" si="7"/>
        <v>382.65</v>
      </c>
      <c r="BK6" s="35">
        <f t="shared" si="7"/>
        <v>385.06</v>
      </c>
      <c r="BL6" s="35">
        <f t="shared" si="7"/>
        <v>373.09</v>
      </c>
      <c r="BM6" s="35">
        <f t="shared" si="7"/>
        <v>364.71</v>
      </c>
      <c r="BN6" s="35">
        <f t="shared" si="7"/>
        <v>373.69</v>
      </c>
      <c r="BO6" s="34" t="str">
        <f>IF(BO7="","",IF(BO7="-","【-】","【"&amp;SUBSTITUTE(TEXT(BO7,"#,##0.00"),"-","△")&amp;"】"))</f>
        <v>【274.27】</v>
      </c>
      <c r="BP6" s="35">
        <f>IF(BP7="",NA(),BP7)</f>
        <v>101.98</v>
      </c>
      <c r="BQ6" s="35">
        <f t="shared" ref="BQ6:BY6" si="8">IF(BQ7="",NA(),BQ7)</f>
        <v>101.69</v>
      </c>
      <c r="BR6" s="35">
        <f t="shared" si="8"/>
        <v>102.42</v>
      </c>
      <c r="BS6" s="35">
        <f t="shared" si="8"/>
        <v>102.57</v>
      </c>
      <c r="BT6" s="35">
        <f t="shared" si="8"/>
        <v>105.56</v>
      </c>
      <c r="BU6" s="35">
        <f t="shared" si="8"/>
        <v>96.1</v>
      </c>
      <c r="BV6" s="35">
        <f t="shared" si="8"/>
        <v>99.07</v>
      </c>
      <c r="BW6" s="35">
        <f t="shared" si="8"/>
        <v>99.99</v>
      </c>
      <c r="BX6" s="35">
        <f t="shared" si="8"/>
        <v>100.65</v>
      </c>
      <c r="BY6" s="35">
        <f t="shared" si="8"/>
        <v>99.87</v>
      </c>
      <c r="BZ6" s="34" t="str">
        <f>IF(BZ7="","",IF(BZ7="-","【-】","【"&amp;SUBSTITUTE(TEXT(BZ7,"#,##0.00"),"-","△")&amp;"】"))</f>
        <v>【104.36】</v>
      </c>
      <c r="CA6" s="35">
        <f>IF(CA7="",NA(),CA7)</f>
        <v>143.31</v>
      </c>
      <c r="CB6" s="35">
        <f t="shared" ref="CB6:CJ6" si="9">IF(CB7="",NA(),CB7)</f>
        <v>143.30000000000001</v>
      </c>
      <c r="CC6" s="35">
        <f t="shared" si="9"/>
        <v>142.22999999999999</v>
      </c>
      <c r="CD6" s="35">
        <f t="shared" si="9"/>
        <v>142.34</v>
      </c>
      <c r="CE6" s="35">
        <f t="shared" si="9"/>
        <v>138.44999999999999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67.930000000000007</v>
      </c>
      <c r="CM6" s="35">
        <f t="shared" ref="CM6:CU6" si="10">IF(CM7="",NA(),CM7)</f>
        <v>68.02</v>
      </c>
      <c r="CN6" s="35">
        <f t="shared" si="10"/>
        <v>66.790000000000006</v>
      </c>
      <c r="CO6" s="35">
        <f t="shared" si="10"/>
        <v>63.95</v>
      </c>
      <c r="CP6" s="35">
        <f t="shared" si="10"/>
        <v>59.61</v>
      </c>
      <c r="CQ6" s="35">
        <f t="shared" si="10"/>
        <v>59.23</v>
      </c>
      <c r="CR6" s="35">
        <f t="shared" si="10"/>
        <v>58.58</v>
      </c>
      <c r="CS6" s="35">
        <f t="shared" si="10"/>
        <v>58.53</v>
      </c>
      <c r="CT6" s="35">
        <f t="shared" si="10"/>
        <v>59.01</v>
      </c>
      <c r="CU6" s="35">
        <f t="shared" si="10"/>
        <v>60.03</v>
      </c>
      <c r="CV6" s="34" t="str">
        <f>IF(CV7="","",IF(CV7="-","【-】","【"&amp;SUBSTITUTE(TEXT(CV7,"#,##0.00"),"-","△")&amp;"】"))</f>
        <v>【60.41】</v>
      </c>
      <c r="CW6" s="35">
        <f>IF(CW7="",NA(),CW7)</f>
        <v>77.58</v>
      </c>
      <c r="CX6" s="35">
        <f t="shared" ref="CX6:DF6" si="11">IF(CX7="",NA(),CX7)</f>
        <v>76.22</v>
      </c>
      <c r="CY6" s="35">
        <f t="shared" si="11"/>
        <v>77.63</v>
      </c>
      <c r="CZ6" s="35">
        <f t="shared" si="11"/>
        <v>81.400000000000006</v>
      </c>
      <c r="DA6" s="35">
        <f t="shared" si="11"/>
        <v>87.43</v>
      </c>
      <c r="DB6" s="35">
        <f t="shared" si="11"/>
        <v>85.53</v>
      </c>
      <c r="DC6" s="35">
        <f t="shared" si="11"/>
        <v>85.23</v>
      </c>
      <c r="DD6" s="35">
        <f t="shared" si="11"/>
        <v>85.26</v>
      </c>
      <c r="DE6" s="35">
        <f t="shared" si="11"/>
        <v>85.37</v>
      </c>
      <c r="DF6" s="35">
        <f t="shared" si="11"/>
        <v>84.81</v>
      </c>
      <c r="DG6" s="34" t="str">
        <f>IF(DG7="","",IF(DG7="-","【-】","【"&amp;SUBSTITUTE(TEXT(DG7,"#,##0.00"),"-","△")&amp;"】"))</f>
        <v>【89.93】</v>
      </c>
      <c r="DH6" s="35">
        <f>IF(DH7="",NA(),DH7)</f>
        <v>34.53</v>
      </c>
      <c r="DI6" s="35">
        <f t="shared" ref="DI6:DQ6" si="12">IF(DI7="",NA(),DI7)</f>
        <v>44.7</v>
      </c>
      <c r="DJ6" s="35">
        <f t="shared" si="12"/>
        <v>45.63</v>
      </c>
      <c r="DK6" s="35">
        <f t="shared" si="12"/>
        <v>47.33</v>
      </c>
      <c r="DL6" s="35">
        <f t="shared" si="12"/>
        <v>48.28</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4">
        <f>IF(ED7="",NA(),ED7)</f>
        <v>0</v>
      </c>
      <c r="EE6" s="34">
        <f t="shared" ref="EE6:EM6" si="14">IF(EE7="",NA(),EE7)</f>
        <v>0</v>
      </c>
      <c r="EF6" s="35">
        <f t="shared" si="14"/>
        <v>0.04</v>
      </c>
      <c r="EG6" s="35">
        <f t="shared" si="14"/>
        <v>0.6</v>
      </c>
      <c r="EH6" s="35">
        <f t="shared" si="14"/>
        <v>0.3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242144</v>
      </c>
      <c r="D7" s="37">
        <v>46</v>
      </c>
      <c r="E7" s="37">
        <v>1</v>
      </c>
      <c r="F7" s="37">
        <v>0</v>
      </c>
      <c r="G7" s="37">
        <v>1</v>
      </c>
      <c r="H7" s="37" t="s">
        <v>105</v>
      </c>
      <c r="I7" s="37" t="s">
        <v>106</v>
      </c>
      <c r="J7" s="37" t="s">
        <v>107</v>
      </c>
      <c r="K7" s="37" t="s">
        <v>108</v>
      </c>
      <c r="L7" s="37" t="s">
        <v>109</v>
      </c>
      <c r="M7" s="37" t="s">
        <v>116</v>
      </c>
      <c r="N7" s="38" t="s">
        <v>110</v>
      </c>
      <c r="O7" s="38">
        <v>71.44</v>
      </c>
      <c r="P7" s="38">
        <v>99.95</v>
      </c>
      <c r="Q7" s="38">
        <v>2592</v>
      </c>
      <c r="R7" s="38">
        <v>45630</v>
      </c>
      <c r="S7" s="38">
        <v>219.83</v>
      </c>
      <c r="T7" s="38">
        <v>207.57</v>
      </c>
      <c r="U7" s="38">
        <v>45464</v>
      </c>
      <c r="V7" s="38">
        <v>119.56</v>
      </c>
      <c r="W7" s="38">
        <v>380.26</v>
      </c>
      <c r="X7" s="38">
        <v>111.37</v>
      </c>
      <c r="Y7" s="38">
        <v>109.2</v>
      </c>
      <c r="Z7" s="38">
        <v>109.86</v>
      </c>
      <c r="AA7" s="38">
        <v>109.57</v>
      </c>
      <c r="AB7" s="38">
        <v>111.67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903.98</v>
      </c>
      <c r="AU7" s="38">
        <v>428.26</v>
      </c>
      <c r="AV7" s="38">
        <v>323.89999999999998</v>
      </c>
      <c r="AW7" s="38">
        <v>411.05</v>
      </c>
      <c r="AX7" s="38">
        <v>367.57</v>
      </c>
      <c r="AY7" s="38">
        <v>909.68</v>
      </c>
      <c r="AZ7" s="38">
        <v>382.09</v>
      </c>
      <c r="BA7" s="38">
        <v>371.31</v>
      </c>
      <c r="BB7" s="38">
        <v>377.63</v>
      </c>
      <c r="BC7" s="38">
        <v>357.34</v>
      </c>
      <c r="BD7" s="38">
        <v>264.33999999999997</v>
      </c>
      <c r="BE7" s="38">
        <v>528.27</v>
      </c>
      <c r="BF7" s="38">
        <v>517.75</v>
      </c>
      <c r="BG7" s="38">
        <v>491.73</v>
      </c>
      <c r="BH7" s="38">
        <v>472.43</v>
      </c>
      <c r="BI7" s="38">
        <v>442.7</v>
      </c>
      <c r="BJ7" s="38">
        <v>382.65</v>
      </c>
      <c r="BK7" s="38">
        <v>385.06</v>
      </c>
      <c r="BL7" s="38">
        <v>373.09</v>
      </c>
      <c r="BM7" s="38">
        <v>364.71</v>
      </c>
      <c r="BN7" s="38">
        <v>373.69</v>
      </c>
      <c r="BO7" s="38">
        <v>274.27</v>
      </c>
      <c r="BP7" s="38">
        <v>101.98</v>
      </c>
      <c r="BQ7" s="38">
        <v>101.69</v>
      </c>
      <c r="BR7" s="38">
        <v>102.42</v>
      </c>
      <c r="BS7" s="38">
        <v>102.57</v>
      </c>
      <c r="BT7" s="38">
        <v>105.56</v>
      </c>
      <c r="BU7" s="38">
        <v>96.1</v>
      </c>
      <c r="BV7" s="38">
        <v>99.07</v>
      </c>
      <c r="BW7" s="38">
        <v>99.99</v>
      </c>
      <c r="BX7" s="38">
        <v>100.65</v>
      </c>
      <c r="BY7" s="38">
        <v>99.87</v>
      </c>
      <c r="BZ7" s="38">
        <v>104.36</v>
      </c>
      <c r="CA7" s="38">
        <v>143.31</v>
      </c>
      <c r="CB7" s="38">
        <v>143.30000000000001</v>
      </c>
      <c r="CC7" s="38">
        <v>142.22999999999999</v>
      </c>
      <c r="CD7" s="38">
        <v>142.34</v>
      </c>
      <c r="CE7" s="38">
        <v>138.44999999999999</v>
      </c>
      <c r="CF7" s="38">
        <v>178.39</v>
      </c>
      <c r="CG7" s="38">
        <v>173.03</v>
      </c>
      <c r="CH7" s="38">
        <v>171.15</v>
      </c>
      <c r="CI7" s="38">
        <v>170.19</v>
      </c>
      <c r="CJ7" s="38">
        <v>171.81</v>
      </c>
      <c r="CK7" s="38">
        <v>165.71</v>
      </c>
      <c r="CL7" s="38">
        <v>67.930000000000007</v>
      </c>
      <c r="CM7" s="38">
        <v>68.02</v>
      </c>
      <c r="CN7" s="38">
        <v>66.790000000000006</v>
      </c>
      <c r="CO7" s="38">
        <v>63.95</v>
      </c>
      <c r="CP7" s="38">
        <v>59.61</v>
      </c>
      <c r="CQ7" s="38">
        <v>59.23</v>
      </c>
      <c r="CR7" s="38">
        <v>58.58</v>
      </c>
      <c r="CS7" s="38">
        <v>58.53</v>
      </c>
      <c r="CT7" s="38">
        <v>59.01</v>
      </c>
      <c r="CU7" s="38">
        <v>60.03</v>
      </c>
      <c r="CV7" s="38">
        <v>60.41</v>
      </c>
      <c r="CW7" s="38">
        <v>77.58</v>
      </c>
      <c r="CX7" s="38">
        <v>76.22</v>
      </c>
      <c r="CY7" s="38">
        <v>77.63</v>
      </c>
      <c r="CZ7" s="38">
        <v>81.400000000000006</v>
      </c>
      <c r="DA7" s="38">
        <v>87.43</v>
      </c>
      <c r="DB7" s="38">
        <v>85.53</v>
      </c>
      <c r="DC7" s="38">
        <v>85.23</v>
      </c>
      <c r="DD7" s="38">
        <v>85.26</v>
      </c>
      <c r="DE7" s="38">
        <v>85.37</v>
      </c>
      <c r="DF7" s="38">
        <v>84.81</v>
      </c>
      <c r="DG7" s="38">
        <v>89.93</v>
      </c>
      <c r="DH7" s="38">
        <v>34.53</v>
      </c>
      <c r="DI7" s="38">
        <v>44.7</v>
      </c>
      <c r="DJ7" s="38">
        <v>45.63</v>
      </c>
      <c r="DK7" s="38">
        <v>47.33</v>
      </c>
      <c r="DL7" s="38">
        <v>48.28</v>
      </c>
      <c r="DM7" s="38">
        <v>37.340000000000003</v>
      </c>
      <c r="DN7" s="38">
        <v>44.31</v>
      </c>
      <c r="DO7" s="38">
        <v>45.75</v>
      </c>
      <c r="DP7" s="38">
        <v>46.9</v>
      </c>
      <c r="DQ7" s="38">
        <v>47.28</v>
      </c>
      <c r="DR7" s="38">
        <v>48.12</v>
      </c>
      <c r="DS7" s="38">
        <v>0</v>
      </c>
      <c r="DT7" s="38">
        <v>0</v>
      </c>
      <c r="DU7" s="38">
        <v>0</v>
      </c>
      <c r="DV7" s="38">
        <v>0</v>
      </c>
      <c r="DW7" s="38">
        <v>0</v>
      </c>
      <c r="DX7" s="38">
        <v>8.39</v>
      </c>
      <c r="DY7" s="38">
        <v>10.09</v>
      </c>
      <c r="DZ7" s="38">
        <v>10.54</v>
      </c>
      <c r="EA7" s="38">
        <v>12.03</v>
      </c>
      <c r="EB7" s="38">
        <v>12.19</v>
      </c>
      <c r="EC7" s="38">
        <v>15.89</v>
      </c>
      <c r="ED7" s="38">
        <v>0</v>
      </c>
      <c r="EE7" s="38">
        <v>0</v>
      </c>
      <c r="EF7" s="38">
        <v>0.04</v>
      </c>
      <c r="EG7" s="38">
        <v>0.6</v>
      </c>
      <c r="EH7" s="38">
        <v>0.3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2019-02-26T06:03:06Z</cp:lastPrinted>
  <dcterms:created xsi:type="dcterms:W3CDTF">2018-12-03T08:33:19Z</dcterms:created>
  <dcterms:modified xsi:type="dcterms:W3CDTF">2019-02-27T00:27:21Z</dcterms:modified>
  <cp:category/>
</cp:coreProperties>
</file>