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0823\Desktop\①地域振興係の仕事（吉田）\水道に関する調査\経営比較分析に関する調査\31.1.22　経営比較分析調査\"/>
    </mc:Choice>
  </mc:AlternateContent>
  <workbookProtection workbookAlgorithmName="SHA-512" workbookHashValue="FgjjgfuNPa0aVbj5vIGfJgwQlmb/4IDeUZ6VS/cJ9ciNng7lRbZvtG/iVzzIp+Z3bSrN7prvheFYJPade7UrOA==" workbookSaltValue="Hdr0fYNm1v/hc/QteCvjNQ==" workbookSpinCount="100000" lockStructure="1"/>
  <bookViews>
    <workbookView xWindow="0" yWindow="0" windowWidth="20490" windowHeight="753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<sst xmlns="http://schemas.openxmlformats.org/spreadsheetml/2006/main" count="237" uniqueCount="124">
  <si>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</si>
  <si>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</si>
  <si>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</si>
  <si>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</si>
  <si>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</si>
  <si>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</si>
  <si>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</si>
  <si>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</si>
  <si>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</si>
  <si>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</si>
  <si>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</si>
  <si>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</si>
  <si>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</si>
  <si>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</si>
  <si>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</si>
  <si>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</si>
  <si>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</si>
  <si>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</si>
  <si>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</si>
  <si>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</si>
  <si>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</si>
  <si>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</si>
  <si>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</si>
  <si>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</si>
  <si>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</si>
  <si>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</si>
  <si>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</si>
  <si>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</si>
  <si>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</si>
  <si>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</si>
  <si>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</si>
  <si>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</si>
  <si>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</si>
  <si>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</si>
  <si>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</si>
  <si>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</si>
  <si>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</si>
  <si>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</si>
  <si>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</si>
  <si>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</si>
  <si>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</si>
  <si>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</si>
  <si>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</si>
  <si>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</si>
  <si>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</si>
  <si>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</si>
  <si>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</si>
  <si>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</si>
  <si>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</si>
  <si>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</si>
  <si>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</si>
  <si>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</si>
  <si>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</si>
  <si>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</si>
  <si>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</si>
  <si>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</si>
  <si>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</si>
  <si>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</si>
  <si>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</si>
  <si>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</si>
  <si>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</si>
  <si>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</si>
  <si>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</si>
  <si>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</si>
  <si>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</si>
  <si>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</si>
  <si>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</si>
  <si>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</si>
  <si>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</si>
  <si>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</si>
  <si>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</si>
  <si>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</si>
  <si>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</si>
  <si>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</si>
  <si>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</si>
  <si>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</si>
  <si>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</si>
  <si>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</si>
  <si>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</si>
  <si>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</si>
  <si>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</si>
  <si>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</si>
  <si>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</si>
  <si>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</si>
  <si>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</si>
  <si>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</si>
  <si>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</si>
  <si>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</si>
  <si>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</si>
  <si>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</si>
  <si>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</si>
  <si>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</si>
  <si>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</si>
  <si>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</si>
  <si>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</si>
  <si>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</si>
  <si>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</si>
  <si>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</si>
  <si>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</si>
  <si>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</si>
  <si>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</si>
  <si>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</si>
  <si>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</si>
  <si>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</si>
  <si>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</si>
  <si>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</si>
  <si>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</si>
  <si>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</si>
  <si>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熊野市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</si>
  <si>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</si>
  <si>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</si>
  <si>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</si>
  <si>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</si>
  <si>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</si>
  <si>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</si>
  <si>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</si>
  <si>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</si>
  <si>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</si>
  <si>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</si>
  <si>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</si>
  <si>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</si>
  <si>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更新率が0％になっているのは、紀和地区の水道施設が西部簡易水道の一部を除き、平成15年以降に整備しているため、ここ5年間管路の更新をしていないことによります。</t>
    <phoneticPr fontId="4"/>
  </si>
  <si>
    <t>①収益的収支比率について
　28、29年度と2年連続して比率が上がっており、少しずつですが経営の健全化が図られつつあります。しかしながら、類似団体より約20％低く、今後も経営改善に向けた取組が必要です。
④企業債残高対給水収益比率について
　近年水道施設の更新がないことから比率が下がってます。施設更新時の起債により比率が上昇するので、施設、人口規模に応じた工事設計を行い、過剰投資にならないようにすることが必要です。
⑤料金回収率について
　類似団体より約19％低い値となっており、一般会計からの繰入金への依存度の高さがうかがえます。抜本的な経営改善を行い、類似団体に近づける努力が必要です。
⑥給水原価について
　29年度はここ5年間で一番低い原価となっていることから、経営改善に向けた取組が少しずつ進んでいることが分かります。
⑦施設利用率について
　利用率の低さは、給水人口の減少によるものであり、「利用率が低い＝経営効率が悪い」とはなりません。紀和水道は有収率が高く、「利用率の低さ＝漏水が少ない効率的な浄水場管理」と考えられます。
⑧有収率について
　有収率が96.8％と高い水準で推移していることから、施設の稼働が十分に収益につながっていると考えられます。</t>
    <rPh sb="20" eb="21">
      <t>ド</t>
    </rPh>
    <rPh sb="23" eb="24">
      <t>ネン</t>
    </rPh>
    <rPh sb="24" eb="26">
      <t>レンゾク</t>
    </rPh>
    <rPh sb="28" eb="30">
      <t>ヒリツ</t>
    </rPh>
    <rPh sb="31" eb="32">
      <t>ア</t>
    </rPh>
    <rPh sb="38" eb="39">
      <t>スコ</t>
    </rPh>
    <rPh sb="45" eb="47">
      <t>ケイエイ</t>
    </rPh>
    <rPh sb="48" eb="51">
      <t>ケンゼンカ</t>
    </rPh>
    <rPh sb="52" eb="53">
      <t>ハカ</t>
    </rPh>
    <rPh sb="69" eb="71">
      <t>ルイジ</t>
    </rPh>
    <rPh sb="71" eb="73">
      <t>ダンタイ</t>
    </rPh>
    <rPh sb="75" eb="76">
      <t>ヤク</t>
    </rPh>
    <rPh sb="79" eb="80">
      <t>ヒク</t>
    </rPh>
    <rPh sb="82" eb="84">
      <t>コンゴ</t>
    </rPh>
    <rPh sb="96" eb="98">
      <t>ヒツヨウ</t>
    </rPh>
    <rPh sb="147" eb="149">
      <t>シセツ</t>
    </rPh>
    <rPh sb="149" eb="151">
      <t>コウシン</t>
    </rPh>
    <rPh sb="151" eb="152">
      <t>ジ</t>
    </rPh>
    <rPh sb="153" eb="155">
      <t>キサイ</t>
    </rPh>
    <rPh sb="158" eb="160">
      <t>ヒリツ</t>
    </rPh>
    <rPh sb="161" eb="163">
      <t>ジョウショウ</t>
    </rPh>
    <rPh sb="168" eb="170">
      <t>シセツ</t>
    </rPh>
    <rPh sb="171" eb="173">
      <t>ジンコウ</t>
    </rPh>
    <rPh sb="173" eb="175">
      <t>キボ</t>
    </rPh>
    <rPh sb="176" eb="177">
      <t>オウ</t>
    </rPh>
    <rPh sb="179" eb="181">
      <t>コウジ</t>
    </rPh>
    <rPh sb="181" eb="183">
      <t>セッケイ</t>
    </rPh>
    <rPh sb="184" eb="185">
      <t>オコナ</t>
    </rPh>
    <rPh sb="187" eb="189">
      <t>カジョウ</t>
    </rPh>
    <rPh sb="189" eb="191">
      <t>トウシ</t>
    </rPh>
    <rPh sb="204" eb="206">
      <t>ヒツヨウ</t>
    </rPh>
    <rPh sb="222" eb="224">
      <t>ルイジ</t>
    </rPh>
    <rPh sb="224" eb="226">
      <t>ダンタイ</t>
    </rPh>
    <rPh sb="228" eb="229">
      <t>ヤク</t>
    </rPh>
    <rPh sb="232" eb="233">
      <t>ヒク</t>
    </rPh>
    <rPh sb="234" eb="235">
      <t>アタイ</t>
    </rPh>
    <rPh sb="254" eb="257">
      <t>イゾンド</t>
    </rPh>
    <rPh sb="258" eb="259">
      <t>タカ</t>
    </rPh>
    <rPh sb="268" eb="271">
      <t>バッポンテキ</t>
    </rPh>
    <rPh sb="311" eb="312">
      <t>ネン</t>
    </rPh>
    <rPh sb="312" eb="313">
      <t>ド</t>
    </rPh>
    <rPh sb="317" eb="319">
      <t>ネンカン</t>
    </rPh>
    <rPh sb="320" eb="322">
      <t>イチバン</t>
    </rPh>
    <rPh sb="322" eb="323">
      <t>ヒク</t>
    </rPh>
    <rPh sb="324" eb="326">
      <t>ゲンカ</t>
    </rPh>
    <rPh sb="379" eb="381">
      <t>リヨウ</t>
    </rPh>
    <rPh sb="381" eb="382">
      <t>リツ</t>
    </rPh>
    <rPh sb="383" eb="384">
      <t>ヒク</t>
    </rPh>
    <rPh sb="387" eb="389">
      <t>キュウスイ</t>
    </rPh>
    <rPh sb="389" eb="391">
      <t>ジンコウ</t>
    </rPh>
    <rPh sb="392" eb="394">
      <t>ゲンショウ</t>
    </rPh>
    <rPh sb="404" eb="406">
      <t>リヨウ</t>
    </rPh>
    <rPh sb="406" eb="407">
      <t>リツ</t>
    </rPh>
    <rPh sb="408" eb="409">
      <t>ヒク</t>
    </rPh>
    <rPh sb="411" eb="413">
      <t>ケイエイ</t>
    </rPh>
    <rPh sb="413" eb="415">
      <t>コウリツ</t>
    </rPh>
    <rPh sb="416" eb="417">
      <t>ワル</t>
    </rPh>
    <rPh sb="427" eb="431">
      <t>キワスイドウ</t>
    </rPh>
    <rPh sb="432" eb="435">
      <t>ユウシュウリツ</t>
    </rPh>
    <rPh sb="436" eb="437">
      <t>タカ</t>
    </rPh>
    <rPh sb="444" eb="445">
      <t>ヒク</t>
    </rPh>
    <rPh sb="450" eb="451">
      <t>スク</t>
    </rPh>
    <rPh sb="455" eb="456">
      <t>テキ</t>
    </rPh>
    <rPh sb="464" eb="465">
      <t>カンガ</t>
    </rPh>
    <phoneticPr fontId="4"/>
  </si>
  <si>
    <t>1.経営の健全性・効率性について　
　①・④・⑤・⑥のグラフにおいて、29年度が一番よい数値を示しており、経営状況の改善が進んでいると感じられます。しかしながら、類似団体との比較からも健全な経営あるとは言い難い状況です。
　一方、施設の維持管理については、⑦・⑧のグラフから効率よく健全に運営されていることが分かります。
　このことから、紀和地区水道事業は、効率よく運営されているものの、経営の健全化には一層の改善が必要です。
2.老朽化の状況について
西部簡易水道の一部で昭和50年代に布設された水道管がまもなく耐用年数を超え、更新が必要となってきます。更新費用が水道料金として住民負担となるので、無理のない更新計画の策定が必要です。</t>
    <rPh sb="37" eb="39">
      <t>ネンド</t>
    </rPh>
    <rPh sb="40" eb="42">
      <t>イチバン</t>
    </rPh>
    <rPh sb="44" eb="46">
      <t>スウチ</t>
    </rPh>
    <rPh sb="47" eb="48">
      <t>シメ</t>
    </rPh>
    <rPh sb="81" eb="85">
      <t>ルイジダンタイ</t>
    </rPh>
    <rPh sb="87" eb="89">
      <t>ヒカク</t>
    </rPh>
    <rPh sb="92" eb="94">
      <t>ケンゼン</t>
    </rPh>
    <rPh sb="101" eb="102">
      <t>イ</t>
    </rPh>
    <rPh sb="103" eb="104">
      <t>ガタ</t>
    </rPh>
    <rPh sb="105" eb="107">
      <t>ジョウキョウ</t>
    </rPh>
    <rPh sb="141" eb="143">
      <t>ケンゼン</t>
    </rPh>
    <rPh sb="194" eb="196">
      <t>ケイエイ</t>
    </rPh>
    <rPh sb="199" eb="200">
      <t>カ</t>
    </rPh>
    <rPh sb="205" eb="207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</si>
</sst>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A50-9404-F84170A6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5-4A50-9404-F84170A69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48.74</c:v>
                </c:pt>
                <c:pt idx="1">
                  <c:v>47.72</c:v>
                </c:pt>
                <c:pt idx="2">
                  <c:v>46.45</c:v>
                </c:pt>
                <c:pt idx="3">
                  <c:v>45.54</c:v>
                </c:pt>
                <c:pt idx="4">
                  <c:v>45.37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F-435C-806B-60CDCEA0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F-435C-806B-60CDCEA0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</c:v>
                </c:pt>
                <c:pt idx="1">
                  <c:v>96.8</c:v>
                </c:pt>
                <c:pt idx="2">
                  <c:v>96.8</c:v>
                </c:pt>
                <c:pt idx="3">
                  <c:v>96.8</c:v>
                </c:pt>
                <c:pt idx="4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1-4DAE-BD5F-D9E6888A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1-4DAE-BD5F-D9E6888A7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39.200000000000003</c:v>
                </c:pt>
                <c:pt idx="2">
                  <c:v>39.909999999999997</c:v>
                </c:pt>
                <c:pt idx="3">
                  <c:v>44.22</c:v>
                </c:pt>
                <c:pt idx="4">
                  <c:v>54.95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B-4FD4-A1B5-9231F6D2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B-4FD4-A1B5-9231F6D2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6-425A-BF60-649526432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6-425A-BF60-649526432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B-4C52-88BA-2EF3236D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B-4C52-88BA-2EF3236D0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A-42B4-B1B8-160B4498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A-42B4-B1B8-160B4498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A-497E-B543-5BF14C13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A-497E-B543-5BF14C13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3374.48</c:v>
                </c:pt>
                <c:pt idx="1">
                  <c:v>2886.41</c:v>
                </c:pt>
                <c:pt idx="2">
                  <c:v>2642.27</c:v>
                </c:pt>
                <c:pt idx="3">
                  <c:v>2390.69</c:v>
                </c:pt>
                <c:pt idx="4">
                  <c:v>2165.37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A-421E-BACF-F7CB04EF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A-421E-BACF-F7CB04EFD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16.96</c:v>
                </c:pt>
                <c:pt idx="1">
                  <c:v>18.13</c:v>
                </c:pt>
                <c:pt idx="2">
                  <c:v>17.309999999999999</c:v>
                </c:pt>
                <c:pt idx="3">
                  <c:v>19.39</c:v>
                </c:pt>
                <c:pt idx="4">
                  <c:v>21.81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5-4FA8-A05D-201A6DED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95-4FA8-A05D-201A6DED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544.70000000000005</c:v>
                </c:pt>
                <c:pt idx="1">
                  <c:v>546.36</c:v>
                </c:pt>
                <c:pt idx="2">
                  <c:v>564.78</c:v>
                </c:pt>
                <c:pt idx="3">
                  <c:v>509.36</c:v>
                </c:pt>
                <c:pt idx="4">
                  <c:v>458.93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A-4E24-81F0-D9CD81DA7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A-4E24-81F0-D9CD81DA7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34" zoomScale="70" zoomScaleNormal="7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三重県　熊野市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17422</v>
      </c>
      <c r="AM8" s="49"/>
      <c r="AN8" s="49"/>
      <c r="AO8" s="49"/>
      <c r="AP8" s="49"/>
      <c r="AQ8" s="49"/>
      <c r="AR8" s="49"/>
      <c r="AS8" s="49"/>
      <c r="AT8" s="45">
        <f>データ!$S$6</f>
        <v>373.35</v>
      </c>
      <c r="AU8" s="45"/>
      <c r="AV8" s="45"/>
      <c r="AW8" s="45"/>
      <c r="AX8" s="45"/>
      <c r="AY8" s="45"/>
      <c r="AZ8" s="45"/>
      <c r="BA8" s="45"/>
      <c r="BB8" s="45">
        <f>データ!$T$6</f>
        <v>46.66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5.66</v>
      </c>
      <c r="Q10" s="45"/>
      <c r="R10" s="45"/>
      <c r="S10" s="45"/>
      <c r="T10" s="45"/>
      <c r="U10" s="45"/>
      <c r="V10" s="45"/>
      <c r="W10" s="49">
        <f>データ!$Q$6</f>
        <v>1530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972</v>
      </c>
      <c r="AM10" s="49"/>
      <c r="AN10" s="49"/>
      <c r="AO10" s="49"/>
      <c r="AP10" s="49"/>
      <c r="AQ10" s="49"/>
      <c r="AR10" s="49"/>
      <c r="AS10" s="49"/>
      <c r="AT10" s="45">
        <f>データ!$V$6</f>
        <v>33.4</v>
      </c>
      <c r="AU10" s="45"/>
      <c r="AV10" s="45"/>
      <c r="AW10" s="45"/>
      <c r="AX10" s="45"/>
      <c r="AY10" s="45"/>
      <c r="AZ10" s="45"/>
      <c r="BA10" s="45"/>
      <c r="BB10" s="45">
        <f>データ!$W$6</f>
        <v>29.1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C4xcaImC4mDApTOWfD3gIApM0amuyBaUs7Z2Mo/AaN5agINIZsTr9v59Wwk/LpTa6RbySgffmkn4e3av283F6w==" saltValue="oUJqdFDXyjPEoiI2TXHm9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242128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三重県　熊野市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5.66</v>
      </c>
      <c r="Q6" s="34">
        <f t="shared" si="3"/>
        <v>1530</v>
      </c>
      <c r="R6" s="34">
        <f t="shared" si="3"/>
        <v>17422</v>
      </c>
      <c r="S6" s="34">
        <f t="shared" si="3"/>
        <v>373.35</v>
      </c>
      <c r="T6" s="34">
        <f t="shared" si="3"/>
        <v>46.66</v>
      </c>
      <c r="U6" s="34">
        <f t="shared" si="3"/>
        <v>972</v>
      </c>
      <c r="V6" s="34">
        <f t="shared" si="3"/>
        <v>33.4</v>
      </c>
      <c r="W6" s="34">
        <f t="shared" si="3"/>
        <v>29.1</v>
      </c>
      <c r="X6" s="35">
        <f>IF(X7="",NA(),X7)</f>
        <v>40.6</v>
      </c>
      <c r="Y6" s="35">
        <f t="shared" ref="Y6:AG6" si="4">IF(Y7="",NA(),Y7)</f>
        <v>39.200000000000003</v>
      </c>
      <c r="Z6" s="35">
        <f t="shared" si="4"/>
        <v>39.909999999999997</v>
      </c>
      <c r="AA6" s="35">
        <f t="shared" si="4"/>
        <v>44.22</v>
      </c>
      <c r="AB6" s="35">
        <f t="shared" si="4"/>
        <v>54.95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3374.48</v>
      </c>
      <c r="BF6" s="35">
        <f t="shared" ref="BF6:BN6" si="7">IF(BF7="",NA(),BF7)</f>
        <v>2886.41</v>
      </c>
      <c r="BG6" s="35">
        <f t="shared" si="7"/>
        <v>2642.27</v>
      </c>
      <c r="BH6" s="35">
        <f t="shared" si="7"/>
        <v>2390.69</v>
      </c>
      <c r="BI6" s="35">
        <f t="shared" si="7"/>
        <v>2165.37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16.96</v>
      </c>
      <c r="BQ6" s="35">
        <f t="shared" ref="BQ6:BY6" si="8">IF(BQ7="",NA(),BQ7)</f>
        <v>18.13</v>
      </c>
      <c r="BR6" s="35">
        <f t="shared" si="8"/>
        <v>17.309999999999999</v>
      </c>
      <c r="BS6" s="35">
        <f t="shared" si="8"/>
        <v>19.39</v>
      </c>
      <c r="BT6" s="35">
        <f t="shared" si="8"/>
        <v>21.81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544.70000000000005</v>
      </c>
      <c r="CB6" s="35">
        <f t="shared" ref="CB6:CJ6" si="9">IF(CB7="",NA(),CB7)</f>
        <v>546.36</v>
      </c>
      <c r="CC6" s="35">
        <f t="shared" si="9"/>
        <v>564.78</v>
      </c>
      <c r="CD6" s="35">
        <f t="shared" si="9"/>
        <v>509.36</v>
      </c>
      <c r="CE6" s="35">
        <f t="shared" si="9"/>
        <v>458.93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48.74</v>
      </c>
      <c r="CM6" s="35">
        <f t="shared" ref="CM6:CU6" si="10">IF(CM7="",NA(),CM7)</f>
        <v>47.72</v>
      </c>
      <c r="CN6" s="35">
        <f t="shared" si="10"/>
        <v>46.45</v>
      </c>
      <c r="CO6" s="35">
        <f t="shared" si="10"/>
        <v>45.54</v>
      </c>
      <c r="CP6" s="35">
        <f t="shared" si="10"/>
        <v>45.37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96.8</v>
      </c>
      <c r="CX6" s="35">
        <f t="shared" ref="CX6:DF6" si="11">IF(CX7="",NA(),CX7)</f>
        <v>96.8</v>
      </c>
      <c r="CY6" s="35">
        <f t="shared" si="11"/>
        <v>96.8</v>
      </c>
      <c r="CZ6" s="35">
        <f t="shared" si="11"/>
        <v>96.8</v>
      </c>
      <c r="DA6" s="35">
        <f t="shared" si="11"/>
        <v>96.8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242128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5.66</v>
      </c>
      <c r="Q7" s="38">
        <v>1530</v>
      </c>
      <c r="R7" s="38">
        <v>17422</v>
      </c>
      <c r="S7" s="38">
        <v>373.35</v>
      </c>
      <c r="T7" s="38">
        <v>46.66</v>
      </c>
      <c r="U7" s="38">
        <v>972</v>
      </c>
      <c r="V7" s="38">
        <v>33.4</v>
      </c>
      <c r="W7" s="38">
        <v>29.1</v>
      </c>
      <c r="X7" s="38">
        <v>40.6</v>
      </c>
      <c r="Y7" s="38">
        <v>39.200000000000003</v>
      </c>
      <c r="Z7" s="38">
        <v>39.909999999999997</v>
      </c>
      <c r="AA7" s="38">
        <v>44.22</v>
      </c>
      <c r="AB7" s="38">
        <v>54.95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3374.48</v>
      </c>
      <c r="BF7" s="38">
        <v>2886.41</v>
      </c>
      <c r="BG7" s="38">
        <v>2642.27</v>
      </c>
      <c r="BH7" s="38">
        <v>2390.69</v>
      </c>
      <c r="BI7" s="38">
        <v>2165.37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16.96</v>
      </c>
      <c r="BQ7" s="38">
        <v>18.13</v>
      </c>
      <c r="BR7" s="38">
        <v>17.309999999999999</v>
      </c>
      <c r="BS7" s="38">
        <v>19.39</v>
      </c>
      <c r="BT7" s="38">
        <v>21.81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544.70000000000005</v>
      </c>
      <c r="CB7" s="38">
        <v>546.36</v>
      </c>
      <c r="CC7" s="38">
        <v>564.78</v>
      </c>
      <c r="CD7" s="38">
        <v>509.36</v>
      </c>
      <c r="CE7" s="38">
        <v>458.93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48.74</v>
      </c>
      <c r="CM7" s="38">
        <v>47.72</v>
      </c>
      <c r="CN7" s="38">
        <v>46.45</v>
      </c>
      <c r="CO7" s="38">
        <v>45.54</v>
      </c>
      <c r="CP7" s="38">
        <v>45.37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96.8</v>
      </c>
      <c r="CX7" s="38">
        <v>96.8</v>
      </c>
      <c r="CY7" s="38">
        <v>96.8</v>
      </c>
      <c r="CZ7" s="38">
        <v>96.8</v>
      </c>
      <c r="DA7" s="38">
        <v>96.8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熊野市</cp:lastModifiedBy>
  <cp:lastPrinted>2019-02-05T07:45:38Z</cp:lastPrinted>
  <dcterms:created xsi:type="dcterms:W3CDTF">2018-12-03T08:44:08Z</dcterms:created>
  <dcterms:modified xsi:type="dcterms:W3CDTF">2019-02-05T07:54:05Z</dcterms:modified>
  <cp:category/>
</cp:coreProperties>
</file>