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経営戦略\経営比較分析表（2019年2月5日締め切り）\"/>
    </mc:Choice>
  </mc:AlternateContent>
  <workbookProtection workbookAlgorithmName="SHA-512" workbookHashValue="mb3S4ND6hitweEI6NesHk5QZnZrvN8+ikdyNH0045OQCm0zsF6VRznaJRQuEid3a62skPWvS6u0xspVOfgqXSg==" workbookSaltValue="b/AhtwRrJTqImnIurK3g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<sst xmlns="http://schemas.openxmlformats.org/spreadsheetml/2006/main" count="232" uniqueCount="120">
  <si>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</si>
  <si>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</si>
  <si>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</si>
  <si>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</si>
  <si>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</si>
  <si>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</si>
  <si>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</si>
  <si>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</si>
  <si>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</si>
  <si>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</si>
  <si>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</si>
  <si>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</si>
  <si>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</si>
  <si>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</si>
  <si>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</si>
  <si>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</si>
  <si>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</si>
  <si>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</si>
  <si>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</si>
  <si>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</si>
  <si>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</si>
  <si>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</si>
  <si>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</si>
  <si>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</si>
  <si>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</si>
  <si>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</si>
  <si>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</si>
  <si>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</si>
  <si>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</si>
  <si>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</si>
  <si>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</si>
  <si>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</si>
  <si>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</si>
  <si>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</si>
  <si>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</si>
  <si>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</si>
  <si>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</si>
  <si>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</si>
  <si>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</si>
  <si>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</si>
  <si>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</si>
  <si>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</si>
  <si>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</si>
  <si>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</si>
  <si>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</si>
  <si>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</si>
  <si>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</si>
  <si>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</si>
  <si>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</si>
  <si>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</si>
  <si>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</si>
  <si>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</si>
  <si>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</si>
  <si>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</si>
  <si>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</si>
  <si>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</si>
  <si>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</si>
  <si>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</si>
  <si>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</si>
  <si>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</si>
  <si>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</si>
  <si>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</si>
  <si>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</si>
  <si>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</si>
  <si>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</si>
  <si>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</si>
  <si>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</si>
  <si>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</si>
  <si>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</si>
  <si>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</si>
  <si>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</si>
  <si>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</si>
  <si>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</si>
  <si>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</si>
  <si>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</si>
  <si>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</si>
  <si>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</si>
  <si>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</si>
  <si>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</si>
  <si>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</si>
  <si>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</si>
  <si>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</si>
  <si>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</si>
  <si>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</si>
  <si>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</si>
  <si>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</si>
  <si>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</si>
  <si>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</si>
  <si>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</si>
  <si>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</si>
  <si>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</si>
  <si>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</si>
  <si>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</si>
  <si>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</si>
  <si>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</si>
  <si>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</si>
  <si>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</si>
  <si>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</si>
  <si>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</si>
  <si>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</si>
  <si>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</si>
  <si>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</si>
  <si>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</si>
  <si>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</si>
  <si>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</si>
  <si>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</si>
  <si>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</si>
  <si>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</si>
  <si>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</si>
  <si>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</si>
  <si>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</si>
  <si>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</si>
  <si>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</si>
  <si>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</si>
  <si>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</si>
  <si>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</si>
  <si>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</si>
  <si>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更なる経費の削減、収益の動向も踏まえながら事業運営を進めて行くこととなりますが、平成31年度には、より綿密な水道事業の基本計画（新水道ビジョン、経営戦略、アセットマネジメント）を策定することから、策定後はこの計画に沿って事業を進めていくこととなります。
</t>
    <phoneticPr fontId="4"/>
  </si>
  <si>
    <t xml:space="preserve">　経常収支は類似団体、全国平均値を下回りましたが100％を越えており、累積欠損金も生じていません。また、支払能力を示す流動比率は、前年と比較して減少したが、類似団体、全国平均値を上回っており経営の健全性は保たれています。
　給水収益に対する企業債残高の比率は前年と比較して増加したが、これは平成29年4月より事業統合した飯高簡易水道事業の企業債を引き継いだことによるものが主な要因です。
　飯高簡易水道料金を2022(平成34)年度の上水道料金統一まで激変緩和措置を講じた事や資本費などを引き継いだ影響もあり、料金回収率で前年比6.1ポイント減少、給水原価は前年比7.94円増の167.93円になりました。
　施設利用率は前年と比較して0.67ポイント減少しましたが、配水量は毎年減少しておることから、今後も施設利用率は減少していくと考えられます。
</t>
    <phoneticPr fontId="4"/>
  </si>
  <si>
    <t xml:space="preserve">　配水池等の基幹水道施設の耐震化を早期に実施した結果、有形固定資産減価償却率は類似団体、全国平均値と比較して低い数値であります。
　管路経年化率は飯高簡易水道との統合により平成29年度は低下したが、今後は上昇してくることから、老朽管更新にウエイトを置き改善に取り組んでいく必要がある。
</t>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</si>
</sst>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0.83</c:v>
                </c:pt>
                <c:pt idx="1">
                  <c:v>0.88</c:v>
                </c:pt>
                <c:pt idx="2">
                  <c:v>1.02</c:v>
                </c:pt>
                <c:pt idx="3">
                  <c:v>0.49</c:v>
                </c:pt>
                <c:pt idx="4">
                  <c:v>0.61</c:v>
                </c:pt>
              </c:numCache>
            </c:numRef>
          </c:val>
          <c:extLst>
            <c:ext xmlns:c16="http://schemas.microsoft.com/office/drawing/2014/chart" uri="{C3380CC4-5D6E-409C-BE32-E72D297353CC}">
              <c16:uniqueId val="{00000000-B6C8-48BC-B809-EA8092BD74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B6C8-48BC-B809-EA8092BD74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104.44</c:v>
                </c:pt>
                <c:pt idx="1">
                  <c:v>109.61</c:v>
                </c:pt>
                <c:pt idx="2">
                  <c:v>115.71</c:v>
                </c:pt>
                <c:pt idx="3">
                  <c:v>112.92</c:v>
                </c:pt>
                <c:pt idx="4">
                  <c:v>107.21</c:v>
                </c:pt>
              </c:numCache>
            </c:numRef>
          </c:val>
          <c:extLst>
            <c:ext xmlns:c16="http://schemas.microsoft.com/office/drawing/2014/chart" uri="{C3380CC4-5D6E-409C-BE32-E72D297353CC}">
              <c16:uniqueId val="{00000000-0579-40F5-9DC9-5EE2CAB92B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0579-40F5-9DC9-5EE2CAB92B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45.36</c:v>
                </c:pt>
                <c:pt idx="1">
                  <c:v>40.64</c:v>
                </c:pt>
                <c:pt idx="2">
                  <c:v>41.69</c:v>
                </c:pt>
                <c:pt idx="3">
                  <c:v>42.82</c:v>
                </c:pt>
                <c:pt idx="4">
                  <c:v>44.02</c:v>
                </c:pt>
              </c:numCache>
            </c:numRef>
          </c:val>
          <c:extLst>
            <c:ext xmlns:c16="http://schemas.microsoft.com/office/drawing/2014/chart" uri="{C3380CC4-5D6E-409C-BE32-E72D297353CC}">
              <c16:uniqueId val="{00000000-AD83-4444-BB36-A2F0E7B8A9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AD83-4444-BB36-A2F0E7B8A9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3.07</c:v>
                </c:pt>
                <c:pt idx="1">
                  <c:v>35.44</c:v>
                </c:pt>
                <c:pt idx="2">
                  <c:v>17.36</c:v>
                </c:pt>
                <c:pt idx="3">
                  <c:v>16.11</c:v>
                </c:pt>
                <c:pt idx="4">
                  <c:v>13.11</c:v>
                </c:pt>
              </c:numCache>
            </c:numRef>
          </c:val>
          <c:extLst>
            <c:ext xmlns:c16="http://schemas.microsoft.com/office/drawing/2014/chart" uri="{C3380CC4-5D6E-409C-BE32-E72D297353CC}">
              <c16:uniqueId val="{00000000-F01A-4C32-9247-CE97A67CCF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F01A-4C32-9247-CE97A67CCF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5F-4BCA-A0B9-40228953F1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35F-4BCA-A0B9-40228953F1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764.75</c:v>
                </c:pt>
                <c:pt idx="1">
                  <c:v>308.70999999999998</c:v>
                </c:pt>
                <c:pt idx="2">
                  <c:v>288.31</c:v>
                </c:pt>
                <c:pt idx="3">
                  <c:v>401.02</c:v>
                </c:pt>
                <c:pt idx="4">
                  <c:v>324</c:v>
                </c:pt>
              </c:numCache>
            </c:numRef>
          </c:val>
          <c:extLst>
            <c:ext xmlns:c16="http://schemas.microsoft.com/office/drawing/2014/chart" uri="{C3380CC4-5D6E-409C-BE32-E72D297353CC}">
              <c16:uniqueId val="{00000000-E514-4C69-86EF-7DC653501B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E514-4C69-86EF-7DC653501B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310.43</c:v>
                </c:pt>
                <c:pt idx="1">
                  <c:v>334.91</c:v>
                </c:pt>
                <c:pt idx="2">
                  <c:v>349.18</c:v>
                </c:pt>
                <c:pt idx="3">
                  <c:v>351.81</c:v>
                </c:pt>
                <c:pt idx="4">
                  <c:v>395.33</c:v>
                </c:pt>
              </c:numCache>
            </c:numRef>
          </c:val>
          <c:extLst>
            <c:ext xmlns:c16="http://schemas.microsoft.com/office/drawing/2014/chart" uri="{C3380CC4-5D6E-409C-BE32-E72D297353CC}">
              <c16:uniqueId val="{00000000-69A0-4112-9E42-48DB0AC3AA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69A0-4112-9E42-48DB0AC3AA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100.98</c:v>
                </c:pt>
                <c:pt idx="1">
                  <c:v>106.22</c:v>
                </c:pt>
                <c:pt idx="2">
                  <c:v>112.45</c:v>
                </c:pt>
                <c:pt idx="3">
                  <c:v>109.68</c:v>
                </c:pt>
                <c:pt idx="4">
                  <c:v>103.58</c:v>
                </c:pt>
              </c:numCache>
            </c:numRef>
          </c:val>
          <c:extLst>
            <c:ext xmlns:c16="http://schemas.microsoft.com/office/drawing/2014/chart" uri="{C3380CC4-5D6E-409C-BE32-E72D297353CC}">
              <c16:uniqueId val="{00000000-3304-4114-BCC3-67AFF385E5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3304-4114-BCC3-67AFF385E5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179.82</c:v>
                </c:pt>
                <c:pt idx="1">
                  <c:v>170.86</c:v>
                </c:pt>
                <c:pt idx="2">
                  <c:v>157.03</c:v>
                </c:pt>
                <c:pt idx="3">
                  <c:v>159.99</c:v>
                </c:pt>
                <c:pt idx="4">
                  <c:v>167.93</c:v>
                </c:pt>
              </c:numCache>
            </c:numRef>
          </c:val>
          <c:extLst>
            <c:ext xmlns:c16="http://schemas.microsoft.com/office/drawing/2014/chart" uri="{C3380CC4-5D6E-409C-BE32-E72D297353CC}">
              <c16:uniqueId val="{00000000-5490-46B6-AA88-55F051D2C5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5490-46B6-AA88-55F051D2C5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61.26</c:v>
                </c:pt>
                <c:pt idx="1">
                  <c:v>60.34</c:v>
                </c:pt>
                <c:pt idx="2">
                  <c:v>59.25</c:v>
                </c:pt>
                <c:pt idx="3">
                  <c:v>61.74</c:v>
                </c:pt>
                <c:pt idx="4">
                  <c:v>61.07</c:v>
                </c:pt>
              </c:numCache>
            </c:numRef>
          </c:val>
          <c:extLst>
            <c:ext xmlns:c16="http://schemas.microsoft.com/office/drawing/2014/chart" uri="{C3380CC4-5D6E-409C-BE32-E72D297353CC}">
              <c16:uniqueId val="{00000000-C74B-4FB3-8A46-2F0A2CA859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C74B-4FB3-8A46-2F0A2CA859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88.58</c:v>
                </c:pt>
                <c:pt idx="1">
                  <c:v>88.96</c:v>
                </c:pt>
                <c:pt idx="2">
                  <c:v>88.83</c:v>
                </c:pt>
                <c:pt idx="3">
                  <c:v>88.8</c:v>
                </c:pt>
                <c:pt idx="4">
                  <c:v>89.12</c:v>
                </c:pt>
              </c:numCache>
            </c:numRef>
          </c:val>
          <c:extLst>
            <c:ext xmlns:c16="http://schemas.microsoft.com/office/drawing/2014/chart" uri="{C3380CC4-5D6E-409C-BE32-E72D297353CC}">
              <c16:uniqueId val="{00000000-B96A-45FF-B116-432210962E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B96A-45FF-B116-432210962E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165472</v>
      </c>
      <c r="AM8" s="59"/>
      <c r="AN8" s="59"/>
      <c r="AO8" s="59"/>
      <c r="AP8" s="59"/>
      <c r="AQ8" s="59"/>
      <c r="AR8" s="59"/>
      <c r="AS8" s="59"/>
      <c r="AT8" s="50">
        <f>データ!$S$6</f>
        <v>623.58000000000004</v>
      </c>
      <c r="AU8" s="51"/>
      <c r="AV8" s="51"/>
      <c r="AW8" s="51"/>
      <c r="AX8" s="51"/>
      <c r="AY8" s="51"/>
      <c r="AZ8" s="51"/>
      <c r="BA8" s="51"/>
      <c r="BB8" s="52">
        <f>データ!$T$6</f>
        <v>265.36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58.34</v>
      </c>
      <c r="J10" s="51"/>
      <c r="K10" s="51"/>
      <c r="L10" s="51"/>
      <c r="M10" s="51"/>
      <c r="N10" s="51"/>
      <c r="O10" s="62"/>
      <c r="P10" s="52">
        <f>データ!$P$6</f>
        <v>98.45</v>
      </c>
      <c r="Q10" s="52"/>
      <c r="R10" s="52"/>
      <c r="S10" s="52"/>
      <c r="T10" s="52"/>
      <c r="U10" s="52"/>
      <c r="V10" s="52"/>
      <c r="W10" s="59">
        <f>データ!$Q$6</f>
        <v>2959</v>
      </c>
      <c r="X10" s="59"/>
      <c r="Y10" s="59"/>
      <c r="Z10" s="59"/>
      <c r="AA10" s="59"/>
      <c r="AB10" s="59"/>
      <c r="AC10" s="59"/>
      <c r="AD10" s="2"/>
      <c r="AE10" s="2"/>
      <c r="AF10" s="2"/>
      <c r="AG10" s="2"/>
      <c r="AH10" s="4"/>
      <c r="AI10" s="4"/>
      <c r="AJ10" s="4"/>
      <c r="AK10" s="4"/>
      <c r="AL10" s="59">
        <f>データ!$U$6</f>
        <v>162477</v>
      </c>
      <c r="AM10" s="59"/>
      <c r="AN10" s="59"/>
      <c r="AO10" s="59"/>
      <c r="AP10" s="59"/>
      <c r="AQ10" s="59"/>
      <c r="AR10" s="59"/>
      <c r="AS10" s="59"/>
      <c r="AT10" s="50">
        <f>データ!$V$6</f>
        <v>270.92</v>
      </c>
      <c r="AU10" s="51"/>
      <c r="AV10" s="51"/>
      <c r="AW10" s="51"/>
      <c r="AX10" s="51"/>
      <c r="AY10" s="51"/>
      <c r="AZ10" s="51"/>
      <c r="BA10" s="51"/>
      <c r="BB10" s="52">
        <f>データ!$W$6</f>
        <v>599.72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119</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4"/>
      <c r="BM59" s="95"/>
      <c r="BN59" s="95"/>
      <c r="BO59" s="95"/>
      <c r="BP59" s="95"/>
      <c r="BQ59" s="95"/>
      <c r="BR59" s="95"/>
      <c r="BS59" s="95"/>
      <c r="BT59" s="95"/>
      <c r="BU59" s="95"/>
      <c r="BV59" s="95"/>
      <c r="BW59" s="95"/>
      <c r="BX59" s="95"/>
      <c r="BY59" s="95"/>
      <c r="BZ59" s="96"/>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4"/>
      <c r="BM60" s="95"/>
      <c r="BN60" s="95"/>
      <c r="BO60" s="95"/>
      <c r="BP60" s="95"/>
      <c r="BQ60" s="95"/>
      <c r="BR60" s="95"/>
      <c r="BS60" s="95"/>
      <c r="BT60" s="95"/>
      <c r="BU60" s="95"/>
      <c r="BV60" s="95"/>
      <c r="BW60" s="95"/>
      <c r="BX60" s="95"/>
      <c r="BY60" s="95"/>
      <c r="BZ60" s="9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U2kUuVuGkqrkqdua0OBd0q+5ImHWJub0hLI0CqbhX38TW4KWVbg4q71zGVCuC/9UUKo7pX7JYnDCOgc10hMmg==" saltValue="8gkP9fB+TZAQZOHKzSfb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242047</v>
      </c>
      <c r="D6" s="33">
        <f t="shared" si="3"/>
        <v>46</v>
      </c>
      <c r="E6" s="33">
        <f t="shared" si="3"/>
        <v>1</v>
      </c>
      <c r="F6" s="33">
        <f t="shared" si="3"/>
        <v>0</v>
      </c>
      <c r="G6" s="33">
        <f t="shared" si="3"/>
        <v>1</v>
      </c>
      <c r="H6" s="33" t="str">
        <f t="shared" si="3"/>
        <v>三重県　松阪市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58.34</v>
      </c>
      <c r="P6" s="34">
        <f t="shared" si="3"/>
        <v>98.45</v>
      </c>
      <c r="Q6" s="34">
        <f t="shared" si="3"/>
        <v>2959</v>
      </c>
      <c r="R6" s="34">
        <f t="shared" si="3"/>
        <v>165472</v>
      </c>
      <c r="S6" s="34">
        <f t="shared" si="3"/>
        <v>623.58000000000004</v>
      </c>
      <c r="T6" s="34">
        <f t="shared" si="3"/>
        <v>265.36</v>
      </c>
      <c r="U6" s="34">
        <f t="shared" si="3"/>
        <v>162477</v>
      </c>
      <c r="V6" s="34">
        <f t="shared" si="3"/>
        <v>270.92</v>
      </c>
      <c r="W6" s="34">
        <f t="shared" si="3"/>
        <v>599.72</v>
      </c>
      <c r="X6" s="35">
        <f>IF(X7="",NA(),X7)</f>
        <v>104.44</v>
      </c>
      <c r="Y6" s="35">
        <f t="shared" ref="Y6:AG6" si="4">IF(Y7="",NA(),Y7)</f>
        <v>109.61</v>
      </c>
      <c r="Z6" s="35">
        <f t="shared" si="4"/>
        <v>115.71</v>
      </c>
      <c r="AA6" s="35">
        <f t="shared" si="4"/>
        <v>112.92</v>
      </c>
      <c r="AB6" s="35">
        <f t="shared" si="4"/>
        <v>107.21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764.75</v>
      </c>
      <c r="AU6" s="35">
        <f t="shared" ref="AU6:BC6" si="6">IF(AU7="",NA(),AU7)</f>
        <v>308.70999999999998</v>
      </c>
      <c r="AV6" s="35">
        <f t="shared" si="6"/>
        <v>288.31</v>
      </c>
      <c r="AW6" s="35">
        <f t="shared" si="6"/>
        <v>401.02</v>
      </c>
      <c r="AX6" s="35">
        <f t="shared" si="6"/>
        <v>324</v>
      </c>
      <c r="AY6" s="35">
        <f t="shared" si="6"/>
        <v>628.34</v>
      </c>
      <c r="AZ6" s="35">
        <f t="shared" si="6"/>
        <v>289.8</v>
      </c>
      <c r="BA6" s="35">
        <f t="shared" si="6"/>
        <v>299.44</v>
      </c>
      <c r="BB6" s="35">
        <f t="shared" si="6"/>
        <v>311.99</v>
      </c>
      <c r="BC6" s="35">
        <f t="shared" si="6"/>
        <v>307.83</v>
      </c>
      <c r="BD6" s="34" t="str">
        <f>IF(BD7="","",IF(BD7="-","【-】","【"&amp;SUBSTITUTE(TEXT(BD7,"#,##0.00"),"-","△")&amp;"】"))</f>
        <v>【264.34】</v>
      </c>
      <c r="BE6" s="35">
        <f>IF(BE7="",NA(),BE7)</f>
        <v>310.43</v>
      </c>
      <c r="BF6" s="35">
        <f t="shared" ref="BF6:BN6" si="7">IF(BF7="",NA(),BF7)</f>
        <v>334.91</v>
      </c>
      <c r="BG6" s="35">
        <f t="shared" si="7"/>
        <v>349.18</v>
      </c>
      <c r="BH6" s="35">
        <f t="shared" si="7"/>
        <v>351.81</v>
      </c>
      <c r="BI6" s="35">
        <f t="shared" si="7"/>
        <v>395.33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100.98</v>
      </c>
      <c r="BQ6" s="35">
        <f t="shared" ref="BQ6:BY6" si="8">IF(BQ7="",NA(),BQ7)</f>
        <v>106.22</v>
      </c>
      <c r="BR6" s="35">
        <f t="shared" si="8"/>
        <v>112.45</v>
      </c>
      <c r="BS6" s="35">
        <f t="shared" si="8"/>
        <v>109.68</v>
      </c>
      <c r="BT6" s="35">
        <f t="shared" si="8"/>
        <v>103.58</v>
      </c>
      <c r="BU6" s="35">
        <f t="shared" si="8"/>
        <v>99.89</v>
      </c>
      <c r="BV6" s="35">
        <f t="shared" si="8"/>
        <v>107.05</v>
      </c>
      <c r="BW6" s="35">
        <f t="shared" si="8"/>
        <v>106.4</v>
      </c>
      <c r="BX6" s="35">
        <f t="shared" si="8"/>
        <v>107.61</v>
      </c>
      <c r="BY6" s="35">
        <f t="shared" si="8"/>
        <v>106.02</v>
      </c>
      <c r="BZ6" s="34" t="str">
        <f>IF(BZ7="","",IF(BZ7="-","【-】","【"&amp;SUBSTITUTE(TEXT(BZ7,"#,##0.00"),"-","△")&amp;"】"))</f>
        <v>【104.36】</v>
      </c>
      <c r="CA6" s="35">
        <f>IF(CA7="",NA(),CA7)</f>
        <v>179.82</v>
      </c>
      <c r="CB6" s="35">
        <f t="shared" ref="CB6:CJ6" si="9">IF(CB7="",NA(),CB7)</f>
        <v>170.86</v>
      </c>
      <c r="CC6" s="35">
        <f t="shared" si="9"/>
        <v>157.03</v>
      </c>
      <c r="CD6" s="35">
        <f t="shared" si="9"/>
        <v>159.99</v>
      </c>
      <c r="CE6" s="35">
        <f t="shared" si="9"/>
        <v>167.93</v>
      </c>
      <c r="CF6" s="35">
        <f t="shared" si="9"/>
        <v>165.34</v>
      </c>
      <c r="CG6" s="35">
        <f t="shared" si="9"/>
        <v>155.09</v>
      </c>
      <c r="CH6" s="35">
        <f t="shared" si="9"/>
        <v>156.29</v>
      </c>
      <c r="CI6" s="35">
        <f t="shared" si="9"/>
        <v>155.69</v>
      </c>
      <c r="CJ6" s="35">
        <f t="shared" si="9"/>
        <v>158.6</v>
      </c>
      <c r="CK6" s="34" t="str">
        <f>IF(CK7="","",IF(CK7="-","【-】","【"&amp;SUBSTITUTE(TEXT(CK7,"#,##0.00"),"-","△")&amp;"】"))</f>
        <v>【165.71】</v>
      </c>
      <c r="CL6" s="35">
        <f>IF(CL7="",NA(),CL7)</f>
        <v>61.26</v>
      </c>
      <c r="CM6" s="35">
        <f t="shared" ref="CM6:CU6" si="10">IF(CM7="",NA(),CM7)</f>
        <v>60.34</v>
      </c>
      <c r="CN6" s="35">
        <f t="shared" si="10"/>
        <v>59.25</v>
      </c>
      <c r="CO6" s="35">
        <f t="shared" si="10"/>
        <v>61.74</v>
      </c>
      <c r="CP6" s="35">
        <f t="shared" si="10"/>
        <v>61.07</v>
      </c>
      <c r="CQ6" s="35">
        <f t="shared" si="10"/>
        <v>62.15</v>
      </c>
      <c r="CR6" s="35">
        <f t="shared" si="10"/>
        <v>61.61</v>
      </c>
      <c r="CS6" s="35">
        <f t="shared" si="10"/>
        <v>62.34</v>
      </c>
      <c r="CT6" s="35">
        <f t="shared" si="10"/>
        <v>62.46</v>
      </c>
      <c r="CU6" s="35">
        <f t="shared" si="10"/>
        <v>62.88</v>
      </c>
      <c r="CV6" s="34" t="str">
        <f>IF(CV7="","",IF(CV7="-","【-】","【"&amp;SUBSTITUTE(TEXT(CV7,"#,##0.00"),"-","△")&amp;"】"))</f>
        <v>【60.41】</v>
      </c>
      <c r="CW6" s="35">
        <f>IF(CW7="",NA(),CW7)</f>
        <v>88.58</v>
      </c>
      <c r="CX6" s="35">
        <f t="shared" ref="CX6:DF6" si="11">IF(CX7="",NA(),CX7)</f>
        <v>88.96</v>
      </c>
      <c r="CY6" s="35">
        <f t="shared" si="11"/>
        <v>88.83</v>
      </c>
      <c r="CZ6" s="35">
        <f t="shared" si="11"/>
        <v>88.8</v>
      </c>
      <c r="DA6" s="35">
        <f t="shared" si="11"/>
        <v>89.12</v>
      </c>
      <c r="DB6" s="35">
        <f t="shared" si="11"/>
        <v>90.64</v>
      </c>
      <c r="DC6" s="35">
        <f t="shared" si="11"/>
        <v>90.23</v>
      </c>
      <c r="DD6" s="35">
        <f t="shared" si="11"/>
        <v>90.15</v>
      </c>
      <c r="DE6" s="35">
        <f t="shared" si="11"/>
        <v>90.62</v>
      </c>
      <c r="DF6" s="35">
        <f t="shared" si="11"/>
        <v>90.13</v>
      </c>
      <c r="DG6" s="34" t="str">
        <f>IF(DG7="","",IF(DG7="-","【-】","【"&amp;SUBSTITUTE(TEXT(DG7,"#,##0.00"),"-","△")&amp;"】"))</f>
        <v>【89.93】</v>
      </c>
      <c r="DH6" s="35">
        <f>IF(DH7="",NA(),DH7)</f>
        <v>45.36</v>
      </c>
      <c r="DI6" s="35">
        <f t="shared" ref="DI6:DQ6" si="12">IF(DI7="",NA(),DI7)</f>
        <v>40.64</v>
      </c>
      <c r="DJ6" s="35">
        <f t="shared" si="12"/>
        <v>41.69</v>
      </c>
      <c r="DK6" s="35">
        <f t="shared" si="12"/>
        <v>42.82</v>
      </c>
      <c r="DL6" s="35">
        <f t="shared" si="12"/>
        <v>44.02</v>
      </c>
      <c r="DM6" s="35">
        <f t="shared" si="12"/>
        <v>43.24</v>
      </c>
      <c r="DN6" s="35">
        <f t="shared" si="12"/>
        <v>46.36</v>
      </c>
      <c r="DO6" s="35">
        <f t="shared" si="12"/>
        <v>47.37</v>
      </c>
      <c r="DP6" s="35">
        <f t="shared" si="12"/>
        <v>48.01</v>
      </c>
      <c r="DQ6" s="35">
        <f t="shared" si="12"/>
        <v>48.01</v>
      </c>
      <c r="DR6" s="34" t="str">
        <f>IF(DR7="","",IF(DR7="-","【-】","【"&amp;SUBSTITUTE(TEXT(DR7,"#,##0.00"),"-","△")&amp;"】"))</f>
        <v>【48.12】</v>
      </c>
      <c r="DS6" s="35">
        <f>IF(DS7="",NA(),DS7)</f>
        <v>3.07</v>
      </c>
      <c r="DT6" s="35">
        <f t="shared" ref="DT6:EB6" si="13">IF(DT7="",NA(),DT7)</f>
        <v>35.44</v>
      </c>
      <c r="DU6" s="35">
        <f t="shared" si="13"/>
        <v>17.36</v>
      </c>
      <c r="DV6" s="35">
        <f t="shared" si="13"/>
        <v>16.11</v>
      </c>
      <c r="DW6" s="35">
        <f t="shared" si="13"/>
        <v>13.11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0.83</v>
      </c>
      <c r="EE6" s="35">
        <f t="shared" ref="EE6:EM6" si="14">IF(EE7="",NA(),EE7)</f>
        <v>0.88</v>
      </c>
      <c r="EF6" s="35">
        <f t="shared" si="14"/>
        <v>1.02</v>
      </c>
      <c r="EG6" s="35">
        <f t="shared" si="14"/>
        <v>0.49</v>
      </c>
      <c r="EH6" s="35">
        <f t="shared" si="14"/>
        <v>0.61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242047</v>
      </c>
      <c r="D7" s="37">
        <v>46</v>
      </c>
      <c r="E7" s="37">
        <v>1</v>
      </c>
      <c r="F7" s="37">
        <v>0</v>
      </c>
      <c r="G7" s="37">
        <v>1</v>
      </c>
      <c r="H7" s="37" t="s">
        <v>105</v>
      </c>
      <c r="I7" s="37" t="s">
        <v>106</v>
      </c>
      <c r="J7" s="37" t="s">
        <v>107</v>
      </c>
      <c r="K7" s="37" t="s">
        <v>108</v>
      </c>
      <c r="L7" s="37" t="s">
        <v>109</v>
      </c>
      <c r="M7" s="37" t="s">
        <v>110</v>
      </c>
      <c r="N7" s="38" t="s">
        <v>111</v>
      </c>
      <c r="O7" s="38">
        <v>58.34</v>
      </c>
      <c r="P7" s="38">
        <v>98.45</v>
      </c>
      <c r="Q7" s="38">
        <v>2959</v>
      </c>
      <c r="R7" s="38">
        <v>165472</v>
      </c>
      <c r="S7" s="38">
        <v>623.58000000000004</v>
      </c>
      <c r="T7" s="38">
        <v>265.36</v>
      </c>
      <c r="U7" s="38">
        <v>162477</v>
      </c>
      <c r="V7" s="38">
        <v>270.92</v>
      </c>
      <c r="W7" s="38">
        <v>599.72</v>
      </c>
      <c r="X7" s="38">
        <v>104.44</v>
      </c>
      <c r="Y7" s="38">
        <v>109.61</v>
      </c>
      <c r="Z7" s="38">
        <v>115.71</v>
      </c>
      <c r="AA7" s="38">
        <v>112.92</v>
      </c>
      <c r="AB7" s="38">
        <v>107.21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764.75</v>
      </c>
      <c r="AU7" s="38">
        <v>308.70999999999998</v>
      </c>
      <c r="AV7" s="38">
        <v>288.31</v>
      </c>
      <c r="AW7" s="38">
        <v>401.02</v>
      </c>
      <c r="AX7" s="38">
        <v>324</v>
      </c>
      <c r="AY7" s="38">
        <v>628.34</v>
      </c>
      <c r="AZ7" s="38">
        <v>289.8</v>
      </c>
      <c r="BA7" s="38">
        <v>299.44</v>
      </c>
      <c r="BB7" s="38">
        <v>311.99</v>
      </c>
      <c r="BC7" s="38">
        <v>307.83</v>
      </c>
      <c r="BD7" s="38">
        <v>264.33999999999997</v>
      </c>
      <c r="BE7" s="38">
        <v>310.43</v>
      </c>
      <c r="BF7" s="38">
        <v>334.91</v>
      </c>
      <c r="BG7" s="38">
        <v>349.18</v>
      </c>
      <c r="BH7" s="38">
        <v>351.81</v>
      </c>
      <c r="BI7" s="38">
        <v>395.33</v>
      </c>
      <c r="BJ7" s="38">
        <v>297.13</v>
      </c>
      <c r="BK7" s="38">
        <v>301.99</v>
      </c>
      <c r="BL7" s="38">
        <v>298.08999999999997</v>
      </c>
      <c r="BM7" s="38">
        <v>291.77999999999997</v>
      </c>
      <c r="BN7" s="38">
        <v>295.44</v>
      </c>
      <c r="BO7" s="38">
        <v>274.27</v>
      </c>
      <c r="BP7" s="38">
        <v>100.98</v>
      </c>
      <c r="BQ7" s="38">
        <v>106.22</v>
      </c>
      <c r="BR7" s="38">
        <v>112.45</v>
      </c>
      <c r="BS7" s="38">
        <v>109.68</v>
      </c>
      <c r="BT7" s="38">
        <v>103.58</v>
      </c>
      <c r="BU7" s="38">
        <v>99.89</v>
      </c>
      <c r="BV7" s="38">
        <v>107.05</v>
      </c>
      <c r="BW7" s="38">
        <v>106.4</v>
      </c>
      <c r="BX7" s="38">
        <v>107.61</v>
      </c>
      <c r="BY7" s="38">
        <v>106.02</v>
      </c>
      <c r="BZ7" s="38">
        <v>104.36</v>
      </c>
      <c r="CA7" s="38">
        <v>179.82</v>
      </c>
      <c r="CB7" s="38">
        <v>170.86</v>
      </c>
      <c r="CC7" s="38">
        <v>157.03</v>
      </c>
      <c r="CD7" s="38">
        <v>159.99</v>
      </c>
      <c r="CE7" s="38">
        <v>167.93</v>
      </c>
      <c r="CF7" s="38">
        <v>165.34</v>
      </c>
      <c r="CG7" s="38">
        <v>155.09</v>
      </c>
      <c r="CH7" s="38">
        <v>156.29</v>
      </c>
      <c r="CI7" s="38">
        <v>155.69</v>
      </c>
      <c r="CJ7" s="38">
        <v>158.6</v>
      </c>
      <c r="CK7" s="38">
        <v>165.71</v>
      </c>
      <c r="CL7" s="38">
        <v>61.26</v>
      </c>
      <c r="CM7" s="38">
        <v>60.34</v>
      </c>
      <c r="CN7" s="38">
        <v>59.25</v>
      </c>
      <c r="CO7" s="38">
        <v>61.74</v>
      </c>
      <c r="CP7" s="38">
        <v>61.07</v>
      </c>
      <c r="CQ7" s="38">
        <v>62.15</v>
      </c>
      <c r="CR7" s="38">
        <v>61.61</v>
      </c>
      <c r="CS7" s="38">
        <v>62.34</v>
      </c>
      <c r="CT7" s="38">
        <v>62.46</v>
      </c>
      <c r="CU7" s="38">
        <v>62.88</v>
      </c>
      <c r="CV7" s="38">
        <v>60.41</v>
      </c>
      <c r="CW7" s="38">
        <v>88.58</v>
      </c>
      <c r="CX7" s="38">
        <v>88.96</v>
      </c>
      <c r="CY7" s="38">
        <v>88.83</v>
      </c>
      <c r="CZ7" s="38">
        <v>88.8</v>
      </c>
      <c r="DA7" s="38">
        <v>89.12</v>
      </c>
      <c r="DB7" s="38">
        <v>90.64</v>
      </c>
      <c r="DC7" s="38">
        <v>90.23</v>
      </c>
      <c r="DD7" s="38">
        <v>90.15</v>
      </c>
      <c r="DE7" s="38">
        <v>90.62</v>
      </c>
      <c r="DF7" s="38">
        <v>90.13</v>
      </c>
      <c r="DG7" s="38">
        <v>89.93</v>
      </c>
      <c r="DH7" s="38">
        <v>45.36</v>
      </c>
      <c r="DI7" s="38">
        <v>40.64</v>
      </c>
      <c r="DJ7" s="38">
        <v>41.69</v>
      </c>
      <c r="DK7" s="38">
        <v>42.82</v>
      </c>
      <c r="DL7" s="38">
        <v>44.02</v>
      </c>
      <c r="DM7" s="38">
        <v>43.24</v>
      </c>
      <c r="DN7" s="38">
        <v>46.36</v>
      </c>
      <c r="DO7" s="38">
        <v>47.37</v>
      </c>
      <c r="DP7" s="38">
        <v>48.01</v>
      </c>
      <c r="DQ7" s="38">
        <v>48.01</v>
      </c>
      <c r="DR7" s="38">
        <v>48.12</v>
      </c>
      <c r="DS7" s="38">
        <v>3.07</v>
      </c>
      <c r="DT7" s="38">
        <v>35.44</v>
      </c>
      <c r="DU7" s="38">
        <v>17.36</v>
      </c>
      <c r="DV7" s="38">
        <v>16.11</v>
      </c>
      <c r="DW7" s="38">
        <v>13.11</v>
      </c>
      <c r="DX7" s="38">
        <v>12.21</v>
      </c>
      <c r="DY7" s="38">
        <v>13.57</v>
      </c>
      <c r="DZ7" s="38">
        <v>14.27</v>
      </c>
      <c r="EA7" s="38">
        <v>16.170000000000002</v>
      </c>
      <c r="EB7" s="38">
        <v>16.600000000000001</v>
      </c>
      <c r="EC7" s="38">
        <v>15.89</v>
      </c>
      <c r="ED7" s="38">
        <v>0.83</v>
      </c>
      <c r="EE7" s="38">
        <v>0.88</v>
      </c>
      <c r="EF7" s="38">
        <v>1.02</v>
      </c>
      <c r="EG7" s="38">
        <v>0.49</v>
      </c>
      <c r="EH7" s="38">
        <v>0.61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2019-01-31T23:35:41Z</cp:lastPrinted>
  <dcterms:created xsi:type="dcterms:W3CDTF">2018-12-03T08:33:14Z</dcterms:created>
  <dcterms:modified xsi:type="dcterms:W3CDTF">2019-01-31T23:35:46Z</dcterms:modified>
  <cp:category/>
</cp:coreProperties>
</file>