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545\Desktop\【2_1（金）〆】公営企業に係る経営比較分析表（平成29年度決算）の分析等について_20190116\"/>
    </mc:Choice>
  </mc:AlternateContent>
  <workbookProtection workbookAlgorithmName="SHA-512" workbookHashValue="xfYAsrSkJgjNB1Bsk9HfSZRKTwFzThFxIgvJEMYjFqPc321qW/FsiFC6AOQLRv12B/YZpdZ1O8G2YXum7o9ChA==" workbookSaltValue="9H8MUBwjoKw3vqCrN+uB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30" i="4"/>
  <c r="LT76" i="4"/>
  <c r="GQ51" i="4"/>
  <c r="LH30" i="4"/>
  <c r="IE76" i="4"/>
  <c r="BZ51" i="4"/>
  <c r="BZ30" i="4"/>
  <c r="BG30" i="4"/>
  <c r="FX51" i="4"/>
  <c r="HP76" i="4"/>
  <c r="BG51" i="4"/>
  <c r="AV76" i="4"/>
  <c r="KO51" i="4"/>
  <c r="LE76" i="4"/>
  <c r="KO30" i="4"/>
  <c r="FX30" i="4"/>
  <c r="KP76" i="4"/>
  <c r="HA76" i="4"/>
  <c r="AN51" i="4"/>
  <c r="FE30" i="4"/>
  <c r="AG76" i="4"/>
  <c r="JV30" i="4"/>
  <c r="AN30" i="4"/>
  <c r="JV51" i="4"/>
  <c r="FE51" i="4"/>
  <c r="KA76" i="4"/>
  <c r="EL51" i="4"/>
  <c r="JC30" i="4"/>
  <c r="R76" i="4"/>
  <c r="GL76" i="4"/>
  <c r="U51" i="4"/>
  <c r="EL30" i="4"/>
  <c r="U30"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<sst xmlns="http://schemas.openxmlformats.org/spreadsheetml/2006/main" count="287" uniqueCount="144">
  <si>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</si>
  <si>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</si>
  <si>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</si>
  <si>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</si>
  <si>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</si>
  <si>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</si>
  <si>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</si>
  <si>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</si>
  <si>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</si>
  <si>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</si>
  <si>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</si>
  <si>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</si>
  <si>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</si>
  <si>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</si>
  <si>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</si>
  <si>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</si>
  <si>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</si>
  <si>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</si>
  <si>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</si>
  <si>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</si>
  <si>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</si>
  <si>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</si>
  <si>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</si>
  <si>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</si>
  <si>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</si>
  <si>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</si>
  <si>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</si>
  <si>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</si>
  <si>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</si>
  <si>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</si>
  <si>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</si>
  <si>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</si>
  <si>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</si>
  <si>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</si>
  <si>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</si>
  <si>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</si>
  <si>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</si>
  <si>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</si>
  <si>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</si>
  <si>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</si>
  <si>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</si>
  <si>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</si>
  <si>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</si>
  <si>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</si>
  <si>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</si>
  <si>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</si>
  <si>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</si>
  <si>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</si>
  <si>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</si>
  <si>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</si>
  <si>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</si>
  <si>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</si>
  <si>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</si>
  <si>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</si>
  <si>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</si>
  <si>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</si>
  <si>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</si>
  <si>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</si>
  <si>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</si>
  <si>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</si>
  <si>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</si>
  <si>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</si>
  <si>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</si>
  <si>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</si>
  <si>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</si>
  <si>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</si>
  <si>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</si>
  <si>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</si>
  <si>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</si>
  <si>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</si>
  <si>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</si>
  <si>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</si>
  <si>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</si>
  <si>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</si>
  <si>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</si>
  <si>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</si>
  <si>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</si>
  <si>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</si>
  <si>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</si>
  <si>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</si>
  <si>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</si>
  <si>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</si>
  <si>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</si>
  <si>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</si>
  <si>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</si>
  <si>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</si>
  <si>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</si>
  <si>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</si>
  <si>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</si>
  <si>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</si>
  <si>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</si>
  <si>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</si>
  <si>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</si>
  <si>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</si>
  <si>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</si>
  <si>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</si>
  <si>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</si>
  <si>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</si>
  <si>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</si>
  <si>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</si>
  <si>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</si>
  <si>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</si>
  <si>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</si>
  <si>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</si>
  <si>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</si>
  <si>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</si>
  <si>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</si>
  <si>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</si>
  <si>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</si>
  <si>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</si>
  <si>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</si>
  <si>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</si>
  <si>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</si>
  <si>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</si>
  <si>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</si>
  <si>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</si>
  <si>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</si>
  <si>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</si>
  <si>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</si>
  <si>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</si>
  <si>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</si>
  <si>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</si>
  <si>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</si>
  <si>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市営佐那具駅駐車場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</si>
  <si>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</si>
  <si>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</si>
  <si>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</si>
  <si>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</si>
  <si>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</si>
  <si>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</si>
  <si>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</si>
  <si>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</si>
  <si>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</si>
  <si>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</si>
  <si>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</si>
  <si>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</si>
  <si>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</si>
  <si>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</si>
  <si>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</si>
  <si>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</si>
  <si>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t>
    </r>
    <r>
      <rPr>
        <sz val="11"/>
        <rFont val="ＭＳ ゴシック"/>
        <family val="3"/>
        <charset val="128"/>
      </rPr>
      <t>数値が高い理由は、他会計からの繰入金はないが、一般会計の別事業で人件費を含めた管理費を支出しているためと考えられる。</t>
    </r>
    <rPh sb="77" eb="79">
      <t>リユウ</t>
    </rPh>
    <rPh sb="124" eb="125">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</si>
  <si>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</si>
  <si>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利用の状況について、月極利用者が多いことと、長時間利用しても１回５００円（乗用車）等としているため稼働率は低い数値が出ている。
　また、稼働率が減少傾向にあり、利用者の大多数を占める通勤による駅の利用者の需要が減少していると考えられる。</t>
    <rPh sb="11" eb="13">
      <t>ツキギメ</t>
    </rPh>
    <rPh sb="13" eb="16">
      <t>リヨウシャ</t>
    </rPh>
    <rPh sb="17" eb="18">
      <t>オオ</t>
    </rPh>
    <rPh sb="69" eb="71">
      <t>カドウ</t>
    </rPh>
    <rPh sb="71" eb="72">
      <t>リツ</t>
    </rPh>
    <rPh sb="73" eb="75">
      <t>ゲンショウ</t>
    </rPh>
    <rPh sb="75" eb="77">
      <t>ケイコウ</t>
    </rPh>
    <rPh sb="81" eb="84">
      <t>リヨウシャ</t>
    </rPh>
    <rPh sb="85" eb="88">
      <t>ダイタスウ</t>
    </rPh>
    <rPh sb="89" eb="90">
      <t>シ</t>
    </rPh>
    <rPh sb="92" eb="94">
      <t>ツウキン</t>
    </rPh>
    <rPh sb="97" eb="98">
      <t>エキ</t>
    </rPh>
    <rPh sb="99" eb="102">
      <t>リヨウシャ</t>
    </rPh>
    <rPh sb="103" eb="105">
      <t>ジュヨウ</t>
    </rPh>
    <rPh sb="106" eb="108">
      <t>ゲンショウ</t>
    </rPh>
    <rPh sb="113" eb="114">
      <t>カンガ</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</si>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</sst>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2615.9</c:v>
                </c:pt>
                <c:pt idx="1">
                  <c:v>4363.6000000000004</c:v>
                </c:pt>
                <c:pt idx="2">
                  <c:v>1070.0999999999999</c:v>
                </c:pt>
                <c:pt idx="3">
                  <c:v>1233.3</c:v>
                </c:pt>
                <c:pt idx="4">
                  <c:v>3799.5</c:v>
                </c:pt>
              </c:numCache>
            </c:numRef>
          </c:val>
          <c:extLst>
            <c:ext xmlns:c16="http://schemas.microsoft.com/office/drawing/2014/chart" uri="{C3380CC4-5D6E-409C-BE32-E72D297353CC}">
              <c16:uniqueId val="{00000000-AA0A-4ED8-A3C3-432FA77290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AA0A-4ED8-A3C3-432FA772900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91-4F13-AE9A-00EAA31983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6F91-4F13-AE9A-00EAA31983E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6FD6-44CF-BBAC-3ECB263C1D3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D6-44CF-BBAC-3ECB263C1D3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A98-44DB-A3BD-17C5B3F98C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98-44DB-A3BD-17C5B3F98C9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87-4079-AA59-8552DEA2C88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3E87-4079-AA59-8552DEA2C88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428-46D9-A56A-B53C04348B0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E428-46D9-A56A-B53C04348B0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30</c:v>
                </c:pt>
                <c:pt idx="1">
                  <c:v>24.3</c:v>
                </c:pt>
                <c:pt idx="2">
                  <c:v>18.600000000000001</c:v>
                </c:pt>
                <c:pt idx="3">
                  <c:v>18.600000000000001</c:v>
                </c:pt>
                <c:pt idx="4">
                  <c:v>20</c:v>
                </c:pt>
              </c:numCache>
            </c:numRef>
          </c:val>
          <c:extLst>
            <c:ext xmlns:c16="http://schemas.microsoft.com/office/drawing/2014/chart" uri="{C3380CC4-5D6E-409C-BE32-E72D297353CC}">
              <c16:uniqueId val="{00000000-2547-41B9-BED6-BF68FFE36E0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2547-41B9-BED6-BF68FFE36E0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98.5</c:v>
                </c:pt>
                <c:pt idx="1">
                  <c:v>99.5</c:v>
                </c:pt>
                <c:pt idx="2">
                  <c:v>93.9</c:v>
                </c:pt>
                <c:pt idx="3">
                  <c:v>95.6</c:v>
                </c:pt>
                <c:pt idx="4">
                  <c:v>100</c:v>
                </c:pt>
              </c:numCache>
            </c:numRef>
          </c:val>
          <c:extLst>
            <c:ext xmlns:c16="http://schemas.microsoft.com/office/drawing/2014/chart" uri="{C3380CC4-5D6E-409C-BE32-E72D297353CC}">
              <c16:uniqueId val="{00000000-7BF2-487B-9567-D55AB5D204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7BF2-487B-9567-D55AB5D2043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1106</c:v>
                </c:pt>
                <c:pt idx="1">
                  <c:v>937</c:v>
                </c:pt>
                <c:pt idx="2">
                  <c:v>748</c:v>
                </c:pt>
                <c:pt idx="3">
                  <c:v>714</c:v>
                </c:pt>
                <c:pt idx="4">
                  <c:v>845</c:v>
                </c:pt>
              </c:numCache>
            </c:numRef>
          </c:val>
          <c:extLst>
            <c:ext xmlns:c16="http://schemas.microsoft.com/office/drawing/2014/chart" uri="{C3380CC4-5D6E-409C-BE32-E72D297353CC}">
              <c16:uniqueId val="{00000000-768B-4A83-B588-0E40E8CD16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768B-4A83-B588-0E40E8CD161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三重県伊賀市　市営佐那具駅駐車場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2029</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130</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13</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70</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40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140</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2615.9</v>
      </c>
      <c r="V31" s="110"/>
      <c r="W31" s="110"/>
      <c r="X31" s="110"/>
      <c r="Y31" s="110"/>
      <c r="Z31" s="110"/>
      <c r="AA31" s="110"/>
      <c r="AB31" s="110"/>
      <c r="AC31" s="110"/>
      <c r="AD31" s="110"/>
      <c r="AE31" s="110"/>
      <c r="AF31" s="110"/>
      <c r="AG31" s="110"/>
      <c r="AH31" s="110"/>
      <c r="AI31" s="110"/>
      <c r="AJ31" s="110"/>
      <c r="AK31" s="110"/>
      <c r="AL31" s="110"/>
      <c r="AM31" s="110"/>
      <c r="AN31" s="110">
        <f>データ!Z7</f>
        <v>4363.6000000000004</v>
      </c>
      <c r="AO31" s="110"/>
      <c r="AP31" s="110"/>
      <c r="AQ31" s="110"/>
      <c r="AR31" s="110"/>
      <c r="AS31" s="110"/>
      <c r="AT31" s="110"/>
      <c r="AU31" s="110"/>
      <c r="AV31" s="110"/>
      <c r="AW31" s="110"/>
      <c r="AX31" s="110"/>
      <c r="AY31" s="110"/>
      <c r="AZ31" s="110"/>
      <c r="BA31" s="110"/>
      <c r="BB31" s="110"/>
      <c r="BC31" s="110"/>
      <c r="BD31" s="110"/>
      <c r="BE31" s="110"/>
      <c r="BF31" s="110"/>
      <c r="BG31" s="110">
        <f>データ!AA7</f>
        <v>1070.0999999999999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1233.3</v>
      </c>
      <c r="CA31" s="110"/>
      <c r="CB31" s="110"/>
      <c r="CC31" s="110"/>
      <c r="CD31" s="110"/>
      <c r="CE31" s="110"/>
      <c r="CF31" s="110"/>
      <c r="CG31" s="110"/>
      <c r="CH31" s="110"/>
      <c r="CI31" s="110"/>
      <c r="CJ31" s="110"/>
      <c r="CK31" s="110"/>
      <c r="CL31" s="110"/>
      <c r="CM31" s="110"/>
      <c r="CN31" s="110"/>
      <c r="CO31" s="110"/>
      <c r="CP31" s="110"/>
      <c r="CQ31" s="110"/>
      <c r="CR31" s="110"/>
      <c r="CS31" s="110">
        <f>データ!AC7</f>
        <v>3799.5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30</v>
      </c>
      <c r="JD31" s="81"/>
      <c r="JE31" s="81"/>
      <c r="JF31" s="81"/>
      <c r="JG31" s="81"/>
      <c r="JH31" s="81"/>
      <c r="JI31" s="81"/>
      <c r="JJ31" s="81"/>
      <c r="JK31" s="81"/>
      <c r="JL31" s="81"/>
      <c r="JM31" s="81"/>
      <c r="JN31" s="81"/>
      <c r="JO31" s="81"/>
      <c r="JP31" s="81"/>
      <c r="JQ31" s="81"/>
      <c r="JR31" s="81"/>
      <c r="JS31" s="81"/>
      <c r="JT31" s="81"/>
      <c r="JU31" s="82"/>
      <c r="JV31" s="80">
        <f>データ!DL7</f>
        <v>24.3</v>
      </c>
      <c r="JW31" s="81"/>
      <c r="JX31" s="81"/>
      <c r="JY31" s="81"/>
      <c r="JZ31" s="81"/>
      <c r="KA31" s="81"/>
      <c r="KB31" s="81"/>
      <c r="KC31" s="81"/>
      <c r="KD31" s="81"/>
      <c r="KE31" s="81"/>
      <c r="KF31" s="81"/>
      <c r="KG31" s="81"/>
      <c r="KH31" s="81"/>
      <c r="KI31" s="81"/>
      <c r="KJ31" s="81"/>
      <c r="KK31" s="81"/>
      <c r="KL31" s="81"/>
      <c r="KM31" s="81"/>
      <c r="KN31" s="82"/>
      <c r="KO31" s="80">
        <f>データ!DM7</f>
        <v>18.600000000000001</v>
      </c>
      <c r="KP31" s="81"/>
      <c r="KQ31" s="81"/>
      <c r="KR31" s="81"/>
      <c r="KS31" s="81"/>
      <c r="KT31" s="81"/>
      <c r="KU31" s="81"/>
      <c r="KV31" s="81"/>
      <c r="KW31" s="81"/>
      <c r="KX31" s="81"/>
      <c r="KY31" s="81"/>
      <c r="KZ31" s="81"/>
      <c r="LA31" s="81"/>
      <c r="LB31" s="81"/>
      <c r="LC31" s="81"/>
      <c r="LD31" s="81"/>
      <c r="LE31" s="81"/>
      <c r="LF31" s="81"/>
      <c r="LG31" s="82"/>
      <c r="LH31" s="80">
        <f>データ!DN7</f>
        <v>18.600000000000001</v>
      </c>
      <c r="LI31" s="81"/>
      <c r="LJ31" s="81"/>
      <c r="LK31" s="81"/>
      <c r="LL31" s="81"/>
      <c r="LM31" s="81"/>
      <c r="LN31" s="81"/>
      <c r="LO31" s="81"/>
      <c r="LP31" s="81"/>
      <c r="LQ31" s="81"/>
      <c r="LR31" s="81"/>
      <c r="LS31" s="81"/>
      <c r="LT31" s="81"/>
      <c r="LU31" s="81"/>
      <c r="LV31" s="81"/>
      <c r="LW31" s="81"/>
      <c r="LX31" s="81"/>
      <c r="LY31" s="81"/>
      <c r="LZ31" s="82"/>
      <c r="MA31" s="80">
        <f>データ!DO7</f>
        <v>20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141</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142</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98.5</v>
      </c>
      <c r="EM52" s="110"/>
      <c r="EN52" s="110"/>
      <c r="EO52" s="110"/>
      <c r="EP52" s="110"/>
      <c r="EQ52" s="110"/>
      <c r="ER52" s="110"/>
      <c r="ES52" s="110"/>
      <c r="ET52" s="110"/>
      <c r="EU52" s="110"/>
      <c r="EV52" s="110"/>
      <c r="EW52" s="110"/>
      <c r="EX52" s="110"/>
      <c r="EY52" s="110"/>
      <c r="EZ52" s="110"/>
      <c r="FA52" s="110"/>
      <c r="FB52" s="110"/>
      <c r="FC52" s="110"/>
      <c r="FD52" s="110"/>
      <c r="FE52" s="110">
        <f>データ!BG7</f>
        <v>99.5</v>
      </c>
      <c r="FF52" s="110"/>
      <c r="FG52" s="110"/>
      <c r="FH52" s="110"/>
      <c r="FI52" s="110"/>
      <c r="FJ52" s="110"/>
      <c r="FK52" s="110"/>
      <c r="FL52" s="110"/>
      <c r="FM52" s="110"/>
      <c r="FN52" s="110"/>
      <c r="FO52" s="110"/>
      <c r="FP52" s="110"/>
      <c r="FQ52" s="110"/>
      <c r="FR52" s="110"/>
      <c r="FS52" s="110"/>
      <c r="FT52" s="110"/>
      <c r="FU52" s="110"/>
      <c r="FV52" s="110"/>
      <c r="FW52" s="110"/>
      <c r="FX52" s="110">
        <f>データ!BH7</f>
        <v>93.9</v>
      </c>
      <c r="FY52" s="110"/>
      <c r="FZ52" s="110"/>
      <c r="GA52" s="110"/>
      <c r="GB52" s="110"/>
      <c r="GC52" s="110"/>
      <c r="GD52" s="110"/>
      <c r="GE52" s="110"/>
      <c r="GF52" s="110"/>
      <c r="GG52" s="110"/>
      <c r="GH52" s="110"/>
      <c r="GI52" s="110"/>
      <c r="GJ52" s="110"/>
      <c r="GK52" s="110"/>
      <c r="GL52" s="110"/>
      <c r="GM52" s="110"/>
      <c r="GN52" s="110"/>
      <c r="GO52" s="110"/>
      <c r="GP52" s="110"/>
      <c r="GQ52" s="110">
        <f>データ!BI7</f>
        <v>95.6</v>
      </c>
      <c r="GR52" s="110"/>
      <c r="GS52" s="110"/>
      <c r="GT52" s="110"/>
      <c r="GU52" s="110"/>
      <c r="GV52" s="110"/>
      <c r="GW52" s="110"/>
      <c r="GX52" s="110"/>
      <c r="GY52" s="110"/>
      <c r="GZ52" s="110"/>
      <c r="HA52" s="110"/>
      <c r="HB52" s="110"/>
      <c r="HC52" s="110"/>
      <c r="HD52" s="110"/>
      <c r="HE52" s="110"/>
      <c r="HF52" s="110"/>
      <c r="HG52" s="110"/>
      <c r="HH52" s="110"/>
      <c r="HI52" s="110"/>
      <c r="HJ52" s="110">
        <f>データ!BJ7</f>
        <v>100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1106</v>
      </c>
      <c r="JD52" s="109"/>
      <c r="JE52" s="109"/>
      <c r="JF52" s="109"/>
      <c r="JG52" s="109"/>
      <c r="JH52" s="109"/>
      <c r="JI52" s="109"/>
      <c r="JJ52" s="109"/>
      <c r="JK52" s="109"/>
      <c r="JL52" s="109"/>
      <c r="JM52" s="109"/>
      <c r="JN52" s="109"/>
      <c r="JO52" s="109"/>
      <c r="JP52" s="109"/>
      <c r="JQ52" s="109"/>
      <c r="JR52" s="109"/>
      <c r="JS52" s="109"/>
      <c r="JT52" s="109"/>
      <c r="JU52" s="109"/>
      <c r="JV52" s="109">
        <f>データ!BR7</f>
        <v>937</v>
      </c>
      <c r="JW52" s="109"/>
      <c r="JX52" s="109"/>
      <c r="JY52" s="109"/>
      <c r="JZ52" s="109"/>
      <c r="KA52" s="109"/>
      <c r="KB52" s="109"/>
      <c r="KC52" s="109"/>
      <c r="KD52" s="109"/>
      <c r="KE52" s="109"/>
      <c r="KF52" s="109"/>
      <c r="KG52" s="109"/>
      <c r="KH52" s="109"/>
      <c r="KI52" s="109"/>
      <c r="KJ52" s="109"/>
      <c r="KK52" s="109"/>
      <c r="KL52" s="109"/>
      <c r="KM52" s="109"/>
      <c r="KN52" s="109"/>
      <c r="KO52" s="109">
        <f>データ!BS7</f>
        <v>748</v>
      </c>
      <c r="KP52" s="109"/>
      <c r="KQ52" s="109"/>
      <c r="KR52" s="109"/>
      <c r="KS52" s="109"/>
      <c r="KT52" s="109"/>
      <c r="KU52" s="109"/>
      <c r="KV52" s="109"/>
      <c r="KW52" s="109"/>
      <c r="KX52" s="109"/>
      <c r="KY52" s="109"/>
      <c r="KZ52" s="109"/>
      <c r="LA52" s="109"/>
      <c r="LB52" s="109"/>
      <c r="LC52" s="109"/>
      <c r="LD52" s="109"/>
      <c r="LE52" s="109"/>
      <c r="LF52" s="109"/>
      <c r="LG52" s="109"/>
      <c r="LH52" s="109">
        <f>データ!BT7</f>
        <v>714</v>
      </c>
      <c r="LI52" s="109"/>
      <c r="LJ52" s="109"/>
      <c r="LK52" s="109"/>
      <c r="LL52" s="109"/>
      <c r="LM52" s="109"/>
      <c r="LN52" s="109"/>
      <c r="LO52" s="109"/>
      <c r="LP52" s="109"/>
      <c r="LQ52" s="109"/>
      <c r="LR52" s="109"/>
      <c r="LS52" s="109"/>
      <c r="LT52" s="109"/>
      <c r="LU52" s="109"/>
      <c r="LV52" s="109"/>
      <c r="LW52" s="109"/>
      <c r="LX52" s="109"/>
      <c r="LY52" s="109"/>
      <c r="LZ52" s="109"/>
      <c r="MA52" s="109">
        <f>データ!BU7</f>
        <v>845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143</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14859</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200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j2Yq6tTcbofYh6sDN3xw8J+GQ8PLiyL2fhg5Z0HcFAe3B+VvopkZvZTFjkRLGJEETNwH4HWrGtjRyGkqiJ/7w==" saltValue="vPrI3sp4jiY4yc6b1k42R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41" t="s">
        <v>72</v>
      </c>
      <c r="AK4" s="141"/>
      <c r="AL4" s="141"/>
      <c r="AM4" s="141"/>
      <c r="AN4" s="141"/>
      <c r="AO4" s="141"/>
      <c r="AP4" s="141"/>
      <c r="AQ4" s="141"/>
      <c r="AR4" s="141"/>
      <c r="AS4" s="141"/>
      <c r="AT4" s="141"/>
      <c r="AU4" s="151" t="s">
        <v>73</v>
      </c>
      <c r="AV4" s="141"/>
      <c r="AW4" s="141"/>
      <c r="AX4" s="141"/>
      <c r="AY4" s="141"/>
      <c r="AZ4" s="141"/>
      <c r="BA4" s="141"/>
      <c r="BB4" s="141"/>
      <c r="BC4" s="141"/>
      <c r="BD4" s="141"/>
      <c r="BE4" s="141"/>
      <c r="BF4" s="141" t="s">
        <v>74</v>
      </c>
      <c r="BG4" s="141"/>
      <c r="BH4" s="141"/>
      <c r="BI4" s="141"/>
      <c r="BJ4" s="141"/>
      <c r="BK4" s="141"/>
      <c r="BL4" s="141"/>
      <c r="BM4" s="141"/>
      <c r="BN4" s="141"/>
      <c r="BO4" s="141"/>
      <c r="BP4" s="141"/>
      <c r="BQ4" s="151" t="s">
        <v>75</v>
      </c>
      <c r="BR4" s="141"/>
      <c r="BS4" s="141"/>
      <c r="BT4" s="141"/>
      <c r="BU4" s="141"/>
      <c r="BV4" s="141"/>
      <c r="BW4" s="141"/>
      <c r="BX4" s="141"/>
      <c r="BY4" s="141"/>
      <c r="BZ4" s="141"/>
      <c r="CA4" s="141"/>
      <c r="CB4" s="141" t="s">
        <v>76</v>
      </c>
      <c r="CC4" s="141"/>
      <c r="CD4" s="141"/>
      <c r="CE4" s="141"/>
      <c r="CF4" s="141"/>
      <c r="CG4" s="141"/>
      <c r="CH4" s="141"/>
      <c r="CI4" s="141"/>
      <c r="CJ4" s="141"/>
      <c r="CK4" s="141"/>
      <c r="CL4" s="141"/>
      <c r="CM4" s="142" t="s">
        <v>77</v>
      </c>
      <c r="CN4" s="142" t="s">
        <v>78</v>
      </c>
      <c r="CO4" s="144" t="s">
        <v>79</v>
      </c>
      <c r="CP4" s="145"/>
      <c r="CQ4" s="145"/>
      <c r="CR4" s="145"/>
      <c r="CS4" s="145"/>
      <c r="CT4" s="145"/>
      <c r="CU4" s="145"/>
      <c r="CV4" s="145"/>
      <c r="CW4" s="145"/>
      <c r="CX4" s="145"/>
      <c r="CY4" s="146"/>
      <c r="CZ4" s="141" t="s">
        <v>80</v>
      </c>
      <c r="DA4" s="141"/>
      <c r="DB4" s="141"/>
      <c r="DC4" s="141"/>
      <c r="DD4" s="141"/>
      <c r="DE4" s="141"/>
      <c r="DF4" s="141"/>
      <c r="DG4" s="141"/>
      <c r="DH4" s="141"/>
      <c r="DI4" s="141"/>
      <c r="DJ4" s="14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99</v>
      </c>
      <c r="AM5" s="59" t="s">
        <v>109</v>
      </c>
      <c r="AN5" s="59" t="s">
        <v>110</v>
      </c>
      <c r="AO5" s="59" t="s">
        <v>102</v>
      </c>
      <c r="AP5" s="59" t="s">
        <v>103</v>
      </c>
      <c r="AQ5" s="59" t="s">
        <v>104</v>
      </c>
      <c r="AR5" s="59" t="s">
        <v>105</v>
      </c>
      <c r="AS5" s="59" t="s">
        <v>106</v>
      </c>
      <c r="AT5" s="59" t="s">
        <v>107</v>
      </c>
      <c r="AU5" s="59" t="s">
        <v>111</v>
      </c>
      <c r="AV5" s="59" t="s">
        <v>98</v>
      </c>
      <c r="AW5" s="59" t="s">
        <v>112</v>
      </c>
      <c r="AX5" s="59" t="s">
        <v>113</v>
      </c>
      <c r="AY5" s="59" t="s">
        <v>110</v>
      </c>
      <c r="AZ5" s="59" t="s">
        <v>102</v>
      </c>
      <c r="BA5" s="59" t="s">
        <v>103</v>
      </c>
      <c r="BB5" s="59" t="s">
        <v>104</v>
      </c>
      <c r="BC5" s="59" t="s">
        <v>105</v>
      </c>
      <c r="BD5" s="59" t="s">
        <v>106</v>
      </c>
      <c r="BE5" s="59" t="s">
        <v>107</v>
      </c>
      <c r="BF5" s="59" t="s">
        <v>111</v>
      </c>
      <c r="BG5" s="59" t="s">
        <v>108</v>
      </c>
      <c r="BH5" s="59" t="s">
        <v>112</v>
      </c>
      <c r="BI5" s="59" t="s">
        <v>100</v>
      </c>
      <c r="BJ5" s="59" t="s">
        <v>110</v>
      </c>
      <c r="BK5" s="59" t="s">
        <v>102</v>
      </c>
      <c r="BL5" s="59" t="s">
        <v>103</v>
      </c>
      <c r="BM5" s="59" t="s">
        <v>104</v>
      </c>
      <c r="BN5" s="59" t="s">
        <v>105</v>
      </c>
      <c r="BO5" s="59" t="s">
        <v>106</v>
      </c>
      <c r="BP5" s="59" t="s">
        <v>107</v>
      </c>
      <c r="BQ5" s="59" t="s">
        <v>97</v>
      </c>
      <c r="BR5" s="59" t="s">
        <v>108</v>
      </c>
      <c r="BS5" s="59" t="s">
        <v>114</v>
      </c>
      <c r="BT5" s="59" t="s">
        <v>113</v>
      </c>
      <c r="BU5" s="59" t="s">
        <v>110</v>
      </c>
      <c r="BV5" s="59" t="s">
        <v>102</v>
      </c>
      <c r="BW5" s="59" t="s">
        <v>103</v>
      </c>
      <c r="BX5" s="59" t="s">
        <v>104</v>
      </c>
      <c r="BY5" s="59" t="s">
        <v>105</v>
      </c>
      <c r="BZ5" s="59" t="s">
        <v>106</v>
      </c>
      <c r="CA5" s="59" t="s">
        <v>107</v>
      </c>
      <c r="CB5" s="59" t="s">
        <v>115</v>
      </c>
      <c r="CC5" s="59" t="s">
        <v>108</v>
      </c>
      <c r="CD5" s="59" t="s">
        <v>112</v>
      </c>
      <c r="CE5" s="59" t="s">
        <v>100</v>
      </c>
      <c r="CF5" s="59" t="s">
        <v>110</v>
      </c>
      <c r="CG5" s="59" t="s">
        <v>102</v>
      </c>
      <c r="CH5" s="59" t="s">
        <v>103</v>
      </c>
      <c r="CI5" s="59" t="s">
        <v>104</v>
      </c>
      <c r="CJ5" s="59" t="s">
        <v>105</v>
      </c>
      <c r="CK5" s="59" t="s">
        <v>106</v>
      </c>
      <c r="CL5" s="59" t="s">
        <v>107</v>
      </c>
      <c r="CM5" s="143"/>
      <c r="CN5" s="143"/>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112</v>
      </c>
      <c r="DC5" s="59" t="s">
        <v>100</v>
      </c>
      <c r="DD5" s="59" t="s">
        <v>116</v>
      </c>
      <c r="DE5" s="59" t="s">
        <v>102</v>
      </c>
      <c r="DF5" s="59" t="s">
        <v>103</v>
      </c>
      <c r="DG5" s="59" t="s">
        <v>104</v>
      </c>
      <c r="DH5" s="59" t="s">
        <v>105</v>
      </c>
      <c r="DI5" s="59" t="s">
        <v>106</v>
      </c>
      <c r="DJ5" s="59" t="s">
        <v>44</v>
      </c>
      <c r="DK5" s="59" t="s">
        <v>115</v>
      </c>
      <c r="DL5" s="59" t="s">
        <v>108</v>
      </c>
      <c r="DM5" s="59" t="s">
        <v>99</v>
      </c>
      <c r="DN5" s="59" t="s">
        <v>100</v>
      </c>
      <c r="DO5" s="59" t="s">
        <v>110</v>
      </c>
      <c r="DP5" s="59" t="s">
        <v>102</v>
      </c>
      <c r="DQ5" s="59" t="s">
        <v>103</v>
      </c>
      <c r="DR5" s="59" t="s">
        <v>104</v>
      </c>
      <c r="DS5" s="59" t="s">
        <v>105</v>
      </c>
      <c r="DT5" s="59" t="s">
        <v>106</v>
      </c>
      <c r="DU5" s="59" t="s">
        <v>107</v>
      </c>
    </row>
    <row r="6" spans="1:125" s="66" customFormat="1" x14ac:dyDescent="0.15">
      <c r="A6" s="49" t="s">
        <v>117</v>
      </c>
      <c r="B6" s="60">
        <f>B8</f>
        <v>2017</v>
      </c>
      <c r="C6" s="60">
        <f t="shared" ref="C6:X6" si="1">C8</f>
        <v>242161</v>
      </c>
      <c r="D6" s="60">
        <f t="shared" si="1"/>
        <v>47</v>
      </c>
      <c r="E6" s="60">
        <f t="shared" si="1"/>
        <v>14</v>
      </c>
      <c r="F6" s="60">
        <f t="shared" si="1"/>
        <v>0</v>
      </c>
      <c r="G6" s="60">
        <f t="shared" si="1"/>
        <v>7</v>
      </c>
      <c r="H6" s="60" t="str">
        <f>SUBSTITUTE(H8,"　","")</f>
        <v>三重県伊賀市</v>
      </c>
      <c r="I6" s="60" t="str">
        <f t="shared" si="1"/>
        <v>市営佐那具駅駐車場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13</v>
      </c>
      <c r="S6" s="62" t="str">
        <f t="shared" si="1"/>
        <v>駅</v>
      </c>
      <c r="T6" s="62" t="str">
        <f t="shared" si="1"/>
        <v>無</v>
      </c>
      <c r="U6" s="63">
        <f t="shared" si="1"/>
        <v>2029</v>
      </c>
      <c r="V6" s="63">
        <f t="shared" si="1"/>
        <v>70</v>
      </c>
      <c r="W6" s="63">
        <f t="shared" si="1"/>
        <v>40</v>
      </c>
      <c r="X6" s="62" t="str">
        <f t="shared" si="1"/>
        <v>導入なし</v>
      </c>
      <c r="Y6" s="64">
        <f>IF(Y8="-",NA(),Y8)</f>
        <v>2615.9</v>
      </c>
      <c r="Z6" s="64">
        <f t="shared" ref="Z6:AH6" si="2">IF(Z8="-",NA(),Z8)</f>
        <v>4363.6000000000004</v>
      </c>
      <c r="AA6" s="64">
        <f t="shared" si="2"/>
        <v>1070.0999999999999</v>
      </c>
      <c r="AB6" s="64">
        <f t="shared" si="2"/>
        <v>1233.3</v>
      </c>
      <c r="AC6" s="64">
        <f t="shared" si="2"/>
        <v>3799.5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98.5</v>
      </c>
      <c r="BG6" s="64">
        <f t="shared" ref="BG6:BO6" si="5">IF(BG8="-",NA(),BG8)</f>
        <v>99.5</v>
      </c>
      <c r="BH6" s="64">
        <f t="shared" si="5"/>
        <v>93.9</v>
      </c>
      <c r="BI6" s="64">
        <f t="shared" si="5"/>
        <v>95.6</v>
      </c>
      <c r="BJ6" s="64">
        <f t="shared" si="5"/>
        <v>100</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1106</v>
      </c>
      <c r="BR6" s="65">
        <f t="shared" ref="BR6:BZ6" si="6">IF(BR8="-",NA(),BR8)</f>
        <v>937</v>
      </c>
      <c r="BS6" s="65">
        <f t="shared" si="6"/>
        <v>748</v>
      </c>
      <c r="BT6" s="65">
        <f t="shared" si="6"/>
        <v>714</v>
      </c>
      <c r="BU6" s="65">
        <f t="shared" si="6"/>
        <v>845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14859</v>
      </c>
      <c r="CN6" s="63">
        <f t="shared" si="7"/>
        <v>200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30</v>
      </c>
      <c r="DL6" s="64">
        <f t="shared" ref="DL6:DT6" si="9">IF(DL8="-",NA(),DL8)</f>
        <v>24.3</v>
      </c>
      <c r="DM6" s="64">
        <f t="shared" si="9"/>
        <v>18.600000000000001</v>
      </c>
      <c r="DN6" s="64">
        <f t="shared" si="9"/>
        <v>18.600000000000001</v>
      </c>
      <c r="DO6" s="64">
        <f t="shared" si="9"/>
        <v>20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242161</v>
      </c>
      <c r="D7" s="60">
        <f t="shared" si="10"/>
        <v>47</v>
      </c>
      <c r="E7" s="60">
        <f t="shared" si="10"/>
        <v>14</v>
      </c>
      <c r="F7" s="60">
        <f t="shared" si="10"/>
        <v>0</v>
      </c>
      <c r="G7" s="60">
        <f t="shared" si="10"/>
        <v>7</v>
      </c>
      <c r="H7" s="60" t="str">
        <f t="shared" si="10"/>
        <v>三重県　伊賀市</v>
      </c>
      <c r="I7" s="60" t="str">
        <f t="shared" si="10"/>
        <v>市営佐那具駅駐車場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13</v>
      </c>
      <c r="S7" s="62" t="str">
        <f t="shared" si="10"/>
        <v>駅</v>
      </c>
      <c r="T7" s="62" t="str">
        <f t="shared" si="10"/>
        <v>無</v>
      </c>
      <c r="U7" s="63">
        <f t="shared" si="10"/>
        <v>2029</v>
      </c>
      <c r="V7" s="63">
        <f t="shared" si="10"/>
        <v>70</v>
      </c>
      <c r="W7" s="63">
        <f t="shared" si="10"/>
        <v>40</v>
      </c>
      <c r="X7" s="62" t="str">
        <f t="shared" si="10"/>
        <v>導入なし</v>
      </c>
      <c r="Y7" s="64">
        <f>Y8</f>
        <v>2615.9</v>
      </c>
      <c r="Z7" s="64">
        <f t="shared" ref="Z7:AH7" si="11">Z8</f>
        <v>4363.6000000000004</v>
      </c>
      <c r="AA7" s="64">
        <f t="shared" si="11"/>
        <v>1070.0999999999999</v>
      </c>
      <c r="AB7" s="64">
        <f t="shared" si="11"/>
        <v>1233.3</v>
      </c>
      <c r="AC7" s="64">
        <f t="shared" si="11"/>
        <v>3799.5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98.5</v>
      </c>
      <c r="BG7" s="64">
        <f t="shared" ref="BG7:BO7" si="14">BG8</f>
        <v>99.5</v>
      </c>
      <c r="BH7" s="64">
        <f t="shared" si="14"/>
        <v>93.9</v>
      </c>
      <c r="BI7" s="64">
        <f t="shared" si="14"/>
        <v>95.6</v>
      </c>
      <c r="BJ7" s="64">
        <f t="shared" si="14"/>
        <v>100</v>
      </c>
      <c r="BK7" s="64">
        <f t="shared" si="14"/>
        <v>37.6</v>
      </c>
      <c r="BL7" s="64">
        <f t="shared" si="14"/>
        <v>40.700000000000003</v>
      </c>
      <c r="BM7" s="64">
        <f t="shared" si="14"/>
        <v>38.200000000000003</v>
      </c>
      <c r="BN7" s="64">
        <f t="shared" si="14"/>
        <v>34.6</v>
      </c>
      <c r="BO7" s="64">
        <f t="shared" si="14"/>
        <v>37.6</v>
      </c>
      <c r="BP7" s="61"/>
      <c r="BQ7" s="65">
        <f>BQ8</f>
        <v>1106</v>
      </c>
      <c r="BR7" s="65">
        <f t="shared" ref="BR7:BZ7" si="15">BR8</f>
        <v>937</v>
      </c>
      <c r="BS7" s="65">
        <f t="shared" si="15"/>
        <v>748</v>
      </c>
      <c r="BT7" s="65">
        <f t="shared" si="15"/>
        <v>714</v>
      </c>
      <c r="BU7" s="65">
        <f t="shared" si="15"/>
        <v>845</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119</v>
      </c>
      <c r="CL7" s="61"/>
      <c r="CM7" s="63">
        <f>CM8</f>
        <v>14859</v>
      </c>
      <c r="CN7" s="63">
        <f>CN8</f>
        <v>200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30</v>
      </c>
      <c r="DL7" s="64">
        <f t="shared" ref="DL7:DT7" si="17">DL8</f>
        <v>24.3</v>
      </c>
      <c r="DM7" s="64">
        <f t="shared" si="17"/>
        <v>18.600000000000001</v>
      </c>
      <c r="DN7" s="64">
        <f t="shared" si="17"/>
        <v>18.600000000000001</v>
      </c>
      <c r="DO7" s="64">
        <f t="shared" si="17"/>
        <v>20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242161</v>
      </c>
      <c r="D8" s="67">
        <v>47</v>
      </c>
      <c r="E8" s="67">
        <v>14</v>
      </c>
      <c r="F8" s="67">
        <v>0</v>
      </c>
      <c r="G8" s="67">
        <v>7</v>
      </c>
      <c r="H8" s="67" t="s">
        <v>122</v>
      </c>
      <c r="I8" s="67" t="s">
        <v>123</v>
      </c>
      <c r="J8" s="67" t="s">
        <v>124</v>
      </c>
      <c r="K8" s="67" t="s">
        <v>125</v>
      </c>
      <c r="L8" s="67" t="s">
        <v>126</v>
      </c>
      <c r="M8" s="67" t="s">
        <v>127</v>
      </c>
      <c r="N8" s="67" t="s">
        <v>128</v>
      </c>
      <c r="O8" s="68" t="s">
        <v>129</v>
      </c>
      <c r="P8" s="69" t="s">
        <v>130</v>
      </c>
      <c r="Q8" s="69" t="s">
        <v>131</v>
      </c>
      <c r="R8" s="70">
        <v>13</v>
      </c>
      <c r="S8" s="69" t="s">
        <v>132</v>
      </c>
      <c r="T8" s="69" t="s">
        <v>133</v>
      </c>
      <c r="U8" s="70">
        <v>2029</v>
      </c>
      <c r="V8" s="70">
        <v>70</v>
      </c>
      <c r="W8" s="70">
        <v>40</v>
      </c>
      <c r="X8" s="69" t="s">
        <v>134</v>
      </c>
      <c r="Y8" s="71">
        <v>2615.9</v>
      </c>
      <c r="Z8" s="71">
        <v>4363.6000000000004</v>
      </c>
      <c r="AA8" s="71">
        <v>1070.0999999999999</v>
      </c>
      <c r="AB8" s="71">
        <v>1233.3</v>
      </c>
      <c r="AC8" s="71">
        <v>3799.5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98.5</v>
      </c>
      <c r="BG8" s="71">
        <v>99.5</v>
      </c>
      <c r="BH8" s="71">
        <v>93.9</v>
      </c>
      <c r="BI8" s="71">
        <v>95.6</v>
      </c>
      <c r="BJ8" s="71">
        <v>100</v>
      </c>
      <c r="BK8" s="71">
        <v>37.6</v>
      </c>
      <c r="BL8" s="71">
        <v>40.700000000000003</v>
      </c>
      <c r="BM8" s="71">
        <v>38.200000000000003</v>
      </c>
      <c r="BN8" s="71">
        <v>34.6</v>
      </c>
      <c r="BO8" s="71">
        <v>37.6</v>
      </c>
      <c r="BP8" s="68">
        <v>26.4</v>
      </c>
      <c r="BQ8" s="72">
        <v>1106</v>
      </c>
      <c r="BR8" s="72">
        <v>937</v>
      </c>
      <c r="BS8" s="72">
        <v>748</v>
      </c>
      <c r="BT8" s="73">
        <v>714</v>
      </c>
      <c r="BU8" s="73">
        <v>845</v>
      </c>
      <c r="BV8" s="72">
        <v>6777</v>
      </c>
      <c r="BW8" s="72">
        <v>7496</v>
      </c>
      <c r="BX8" s="72">
        <v>6967</v>
      </c>
      <c r="BY8" s="72">
        <v>7138</v>
      </c>
      <c r="BZ8" s="72">
        <v>8131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14859</v>
      </c>
      <c r="CN8" s="70">
        <v>200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84.4</v>
      </c>
      <c r="DF8" s="71">
        <v>78.400000000000006</v>
      </c>
      <c r="DG8" s="71">
        <v>70.5</v>
      </c>
      <c r="DH8" s="71">
        <v>59.2</v>
      </c>
      <c r="DI8" s="71">
        <v>62.4</v>
      </c>
      <c r="DJ8" s="68">
        <v>120.3</v>
      </c>
      <c r="DK8" s="71">
        <v>30</v>
      </c>
      <c r="DL8" s="71">
        <v>24.3</v>
      </c>
      <c r="DM8" s="71">
        <v>18.600000000000001</v>
      </c>
      <c r="DN8" s="71">
        <v>18.600000000000001</v>
      </c>
      <c r="DO8" s="71">
        <v>20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2018-12-07T10:31:59Z</dcterms:created>
  <dcterms:modified xsi:type="dcterms:W3CDTF">2019-01-21T10:38:32Z</dcterms:modified>
  <cp:category/>
</cp:coreProperties>
</file>