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駐車場事業\志摩市\"/>
    </mc:Choice>
  </mc:AlternateContent>
  <workbookProtection workbookAlgorithmName="SHA-512" workbookHashValue="5drxSqILchsC411WY0admBOdqrPko/T7rgRO7KQLW/VRdS4FeSdBheOnnnKwjKmxb6lFq1c4EjDK9N95yltrKw==" workbookSaltValue="uzLaDUjCxDLYEDxIyX3ZW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BZ51" i="4"/>
  <c r="GQ30" i="4"/>
  <c r="LT76" i="4"/>
  <c r="GQ51" i="4"/>
  <c r="LH30" i="4"/>
  <c r="IE76" i="4"/>
  <c r="BG30" i="4"/>
  <c r="LE76" i="4"/>
  <c r="HP76" i="4"/>
  <c r="FX30" i="4"/>
  <c r="AV76" i="4"/>
  <c r="KO51" i="4"/>
  <c r="FX51" i="4"/>
  <c r="KO30" i="4"/>
  <c r="BG51" i="4"/>
  <c r="FE51" i="4"/>
  <c r="JV30" i="4"/>
  <c r="HA76" i="4"/>
  <c r="AN51" i="4"/>
  <c r="FE30" i="4"/>
  <c r="AG76" i="4"/>
  <c r="JV51" i="4"/>
  <c r="AN30" i="4"/>
  <c r="KP76" i="4"/>
  <c r="KA76" i="4"/>
  <c r="EL51" i="4"/>
  <c r="JC30" i="4"/>
  <c r="U30" i="4"/>
  <c r="R76" i="4"/>
  <c r="JC51" i="4"/>
  <c r="GL76" i="4"/>
  <c r="U51" i="4"/>
  <c r="EL30" i="4"/>
</calcChain>
</file>

<file path=xl/sharedStrings.xml><?xml version="1.0" encoding="utf-8"?>
<sst xmlns="http://schemas.openxmlformats.org/spreadsheetml/2006/main" count="308" uniqueCount="138">
  <si>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</si>
  <si>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</si>
  <si>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</si>
  <si>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</si>
  <si>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</si>
  <si>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</si>
  <si>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</si>
  <si>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</si>
  <si>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</si>
  <si>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</si>
  <si>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</si>
  <si>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</si>
  <si>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</si>
  <si>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</si>
  <si>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</si>
  <si>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</si>
  <si>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</si>
  <si>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</si>
  <si>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</si>
  <si>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</si>
  <si>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</si>
  <si>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</si>
  <si>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</si>
  <si>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</si>
  <si>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</si>
  <si>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</si>
  <si>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</si>
  <si>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</si>
  <si>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</si>
  <si>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</si>
  <si>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</si>
  <si>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</si>
  <si>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</si>
  <si>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</si>
  <si>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</si>
  <si>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</si>
  <si>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</si>
  <si>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</si>
  <si>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</si>
  <si>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</si>
  <si>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</si>
  <si>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</si>
  <si>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</si>
  <si>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</si>
  <si>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</si>
  <si>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</si>
  <si>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</si>
  <si>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</si>
  <si>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</si>
  <si>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</si>
  <si>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</si>
  <si>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</si>
  <si>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</si>
  <si>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</si>
  <si>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</si>
  <si>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</si>
  <si>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</si>
  <si>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</si>
  <si>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</si>
  <si>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</si>
  <si>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</si>
  <si>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</si>
  <si>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</si>
  <si>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</si>
  <si>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</si>
  <si>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</si>
  <si>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</si>
  <si>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</si>
  <si>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</si>
  <si>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</si>
  <si>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</si>
  <si>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</si>
  <si>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</si>
  <si>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</si>
  <si>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</si>
  <si>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</si>
  <si>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</si>
  <si>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</si>
  <si>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</si>
  <si>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</si>
  <si>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</si>
  <si>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</si>
  <si>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</si>
  <si>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</si>
  <si>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</si>
  <si>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</si>
  <si>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</si>
  <si>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</si>
  <si>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</si>
  <si>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</si>
  <si>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</si>
  <si>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</si>
  <si>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</si>
  <si>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</si>
  <si>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</si>
  <si>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</si>
  <si>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</si>
  <si>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</si>
  <si>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</si>
  <si>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</si>
  <si>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</si>
  <si>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</si>
  <si>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</si>
  <si>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</si>
  <si>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</si>
  <si>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</si>
  <si>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</si>
  <si>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</si>
  <si>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</si>
  <si>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</si>
  <si>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</si>
  <si>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</si>
  <si>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</si>
  <si>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</si>
  <si>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</si>
  <si>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</si>
  <si>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</si>
  <si>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</si>
  <si>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</si>
  <si>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</si>
  <si>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</si>
  <si>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</si>
  <si>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</si>
  <si>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</si>
  <si>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</si>
  <si>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</si>
  <si>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</si>
  <si>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</si>
  <si>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</si>
  <si>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</si>
  <si>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</si>
  <si>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</si>
  <si>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</si>
  <si>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</si>
  <si>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・収入となる使用料は、全区画22台のうち半数程度となっているが、経費は口座振替の手数料のみであるため、収支としては黒字である。
</t>
    <rPh sb="40" eb="43">
      <t>テスウリョウ</t>
    </rPh>
    <phoneticPr fontId="5"/>
  </si>
  <si>
    <t>・駅前広場に隣接して設置されており、電車通勤の方等が利用される月極め駐車場である。
・駅前広場内に無料の駐車区画や近隣に民間の駐車場があることから、利用者は22区画のうち、半数程度となっている。</t>
    <rPh sb="24" eb="25">
      <t>トウ</t>
    </rPh>
    <phoneticPr fontId="5"/>
  </si>
  <si>
    <t>・現在、無料駐車区画の有料化を検討しており、当該駐車場についても駅前広場内の全体計画において運営方法等、見直しが必要である。</t>
    <rPh sb="46" eb="48">
      <t>ウンエイ</t>
    </rPh>
    <rPh sb="48" eb="50">
      <t>ホウホウ</t>
    </rPh>
    <rPh sb="50" eb="51">
      <t>トウ</t>
    </rPh>
    <rPh sb="52" eb="54">
      <t>ミナオ</t>
    </rPh>
    <rPh sb="56" eb="58">
      <t>ヒツヨウ</t>
    </rPh>
    <phoneticPr fontId="5"/>
  </si>
  <si>
    <t>・施設は、舗装、フェンス、案内看板等程度であり、比較的小規模であり、大規模な設備更新は予定していない。今後も企業債発行は予定しておらず、債務残高は０に抑えていく。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</si>
</sst>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100</c:v>
                </c:pt>
                <c:pt idx="4">
                  <c:v>151.5</c:v>
                </c:pt>
              </c:numCache>
            </c:numRef>
          </c:val>
          <c:extLst>
            <c:ext xmlns:c16="http://schemas.microsoft.com/office/drawing/2014/chart" uri="{C3380CC4-5D6E-409C-BE32-E72D297353CC}">
              <c16:uniqueId val="{00000000-D2CA-4DE8-AF6D-EDF7ACA5E627}"/>
            </c:ext>
          </c:extLst>
        </c:ser>
        <c:dLbls>
          <c:showLegendKey val="0"/>
          <c:showVal val="0"/>
          <c:showCatName val="0"/>
          <c:showSerName val="0"/>
          <c:showPercent val="0"/>
          <c:showBubbleSize val="0"/>
        </c:dLbls>
        <c:gapWidth val="150"/>
        <c:axId val="237682304"/>
        <c:axId val="23768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D2CA-4DE8-AF6D-EDF7ACA5E627}"/>
            </c:ext>
          </c:extLst>
        </c:ser>
        <c:dLbls>
          <c:showLegendKey val="0"/>
          <c:showVal val="0"/>
          <c:showCatName val="0"/>
          <c:showSerName val="0"/>
          <c:showPercent val="0"/>
          <c:showBubbleSize val="0"/>
        </c:dLbls>
        <c:marker val="1"/>
        <c:smooth val="0"/>
        <c:axId val="237682304"/>
        <c:axId val="237688832"/>
      </c:lineChart>
      <c:dateAx>
        <c:axId val="237682304"/>
        <c:scaling>
          <c:orientation val="minMax"/>
        </c:scaling>
        <c:delete val="1"/>
        <c:axPos val="b"/>
        <c:numFmt formatCode="ge" sourceLinked="1"/>
        <c:majorTickMark val="none"/>
        <c:minorTickMark val="none"/>
        <c:tickLblPos val="none"/>
        <c:crossAx val="237688832"/>
        <c:crosses val="autoZero"/>
        <c:auto val="1"/>
        <c:lblOffset val="100"/>
        <c:baseTimeUnit val="years"/>
      </c:dateAx>
      <c:valAx>
        <c:axId val="23768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6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89A6-49FE-84A1-DA0155025513}"/>
            </c:ext>
          </c:extLst>
        </c:ser>
        <c:dLbls>
          <c:showLegendKey val="0"/>
          <c:showVal val="0"/>
          <c:showCatName val="0"/>
          <c:showSerName val="0"/>
          <c:showPercent val="0"/>
          <c:showBubbleSize val="0"/>
        </c:dLbls>
        <c:gapWidth val="150"/>
        <c:axId val="237837288"/>
        <c:axId val="2379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89A6-49FE-84A1-DA0155025513}"/>
            </c:ext>
          </c:extLst>
        </c:ser>
        <c:dLbls>
          <c:showLegendKey val="0"/>
          <c:showVal val="0"/>
          <c:showCatName val="0"/>
          <c:showSerName val="0"/>
          <c:showPercent val="0"/>
          <c:showBubbleSize val="0"/>
        </c:dLbls>
        <c:marker val="1"/>
        <c:smooth val="0"/>
        <c:axId val="237837288"/>
        <c:axId val="237909120"/>
      </c:lineChart>
      <c:dateAx>
        <c:axId val="237837288"/>
        <c:scaling>
          <c:orientation val="minMax"/>
        </c:scaling>
        <c:delete val="1"/>
        <c:axPos val="b"/>
        <c:numFmt formatCode="ge" sourceLinked="1"/>
        <c:majorTickMark val="none"/>
        <c:minorTickMark val="none"/>
        <c:tickLblPos val="none"/>
        <c:crossAx val="237909120"/>
        <c:crosses val="autoZero"/>
        <c:auto val="1"/>
        <c:lblOffset val="100"/>
        <c:baseTimeUnit val="years"/>
      </c:dateAx>
      <c:valAx>
        <c:axId val="2379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83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1C43-47A1-9803-A725D611CE26}"/>
            </c:ext>
          </c:extLst>
        </c:ser>
        <c:dLbls>
          <c:showLegendKey val="0"/>
          <c:showVal val="0"/>
          <c:showCatName val="0"/>
          <c:showSerName val="0"/>
          <c:showPercent val="0"/>
          <c:showBubbleSize val="0"/>
        </c:dLbls>
        <c:gapWidth val="150"/>
        <c:axId val="238276272"/>
        <c:axId val="23827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C43-47A1-9803-A725D611CE26}"/>
            </c:ext>
          </c:extLst>
        </c:ser>
        <c:dLbls>
          <c:showLegendKey val="0"/>
          <c:showVal val="0"/>
          <c:showCatName val="0"/>
          <c:showSerName val="0"/>
          <c:showPercent val="0"/>
          <c:showBubbleSize val="0"/>
        </c:dLbls>
        <c:marker val="1"/>
        <c:smooth val="0"/>
        <c:axId val="238276272"/>
        <c:axId val="238276656"/>
      </c:lineChart>
      <c:dateAx>
        <c:axId val="238276272"/>
        <c:scaling>
          <c:orientation val="minMax"/>
        </c:scaling>
        <c:delete val="1"/>
        <c:axPos val="b"/>
        <c:numFmt formatCode="ge" sourceLinked="1"/>
        <c:majorTickMark val="none"/>
        <c:minorTickMark val="none"/>
        <c:tickLblPos val="none"/>
        <c:crossAx val="238276656"/>
        <c:crosses val="autoZero"/>
        <c:auto val="1"/>
        <c:lblOffset val="100"/>
        <c:baseTimeUnit val="years"/>
      </c:dateAx>
      <c:valAx>
        <c:axId val="23827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27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A5F-4E2C-90E4-E6EBFF573E1B}"/>
            </c:ext>
          </c:extLst>
        </c:ser>
        <c:dLbls>
          <c:showLegendKey val="0"/>
          <c:showVal val="0"/>
          <c:showCatName val="0"/>
          <c:showSerName val="0"/>
          <c:showPercent val="0"/>
          <c:showBubbleSize val="0"/>
        </c:dLbls>
        <c:gapWidth val="150"/>
        <c:axId val="238310592"/>
        <c:axId val="23834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A5F-4E2C-90E4-E6EBFF573E1B}"/>
            </c:ext>
          </c:extLst>
        </c:ser>
        <c:dLbls>
          <c:showLegendKey val="0"/>
          <c:showVal val="0"/>
          <c:showCatName val="0"/>
          <c:showSerName val="0"/>
          <c:showPercent val="0"/>
          <c:showBubbleSize val="0"/>
        </c:dLbls>
        <c:marker val="1"/>
        <c:smooth val="0"/>
        <c:axId val="238310592"/>
        <c:axId val="238346808"/>
      </c:lineChart>
      <c:dateAx>
        <c:axId val="238310592"/>
        <c:scaling>
          <c:orientation val="minMax"/>
        </c:scaling>
        <c:delete val="1"/>
        <c:axPos val="b"/>
        <c:numFmt formatCode="ge" sourceLinked="1"/>
        <c:majorTickMark val="none"/>
        <c:minorTickMark val="none"/>
        <c:tickLblPos val="none"/>
        <c:crossAx val="238346808"/>
        <c:crosses val="autoZero"/>
        <c:auto val="1"/>
        <c:lblOffset val="100"/>
        <c:baseTimeUnit val="years"/>
      </c:dateAx>
      <c:valAx>
        <c:axId val="23834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A7BD-4485-90B2-E565731D0DDD}"/>
            </c:ext>
          </c:extLst>
        </c:ser>
        <c:dLbls>
          <c:showLegendKey val="0"/>
          <c:showVal val="0"/>
          <c:showCatName val="0"/>
          <c:showSerName val="0"/>
          <c:showPercent val="0"/>
          <c:showBubbleSize val="0"/>
        </c:dLbls>
        <c:gapWidth val="150"/>
        <c:axId val="238381104"/>
        <c:axId val="23838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A7BD-4485-90B2-E565731D0DDD}"/>
            </c:ext>
          </c:extLst>
        </c:ser>
        <c:dLbls>
          <c:showLegendKey val="0"/>
          <c:showVal val="0"/>
          <c:showCatName val="0"/>
          <c:showSerName val="0"/>
          <c:showPercent val="0"/>
          <c:showBubbleSize val="0"/>
        </c:dLbls>
        <c:marker val="1"/>
        <c:smooth val="0"/>
        <c:axId val="238381104"/>
        <c:axId val="238381496"/>
      </c:lineChart>
      <c:dateAx>
        <c:axId val="238381104"/>
        <c:scaling>
          <c:orientation val="minMax"/>
        </c:scaling>
        <c:delete val="1"/>
        <c:axPos val="b"/>
        <c:numFmt formatCode="ge" sourceLinked="1"/>
        <c:majorTickMark val="none"/>
        <c:minorTickMark val="none"/>
        <c:tickLblPos val="none"/>
        <c:crossAx val="238381496"/>
        <c:crosses val="autoZero"/>
        <c:auto val="1"/>
        <c:lblOffset val="100"/>
        <c:baseTimeUnit val="years"/>
      </c:dateAx>
      <c:valAx>
        <c:axId val="23838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8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5B0D-46BA-A554-DA2F80CDBA07}"/>
            </c:ext>
          </c:extLst>
        </c:ser>
        <c:dLbls>
          <c:showLegendKey val="0"/>
          <c:showVal val="0"/>
          <c:showCatName val="0"/>
          <c:showSerName val="0"/>
          <c:showPercent val="0"/>
          <c:showBubbleSize val="0"/>
        </c:dLbls>
        <c:gapWidth val="150"/>
        <c:axId val="238382280"/>
        <c:axId val="23838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5B0D-46BA-A554-DA2F80CDBA07}"/>
            </c:ext>
          </c:extLst>
        </c:ser>
        <c:dLbls>
          <c:showLegendKey val="0"/>
          <c:showVal val="0"/>
          <c:showCatName val="0"/>
          <c:showSerName val="0"/>
          <c:showPercent val="0"/>
          <c:showBubbleSize val="0"/>
        </c:dLbls>
        <c:marker val="1"/>
        <c:smooth val="0"/>
        <c:axId val="238382280"/>
        <c:axId val="238382672"/>
      </c:lineChart>
      <c:dateAx>
        <c:axId val="238382280"/>
        <c:scaling>
          <c:orientation val="minMax"/>
        </c:scaling>
        <c:delete val="1"/>
        <c:axPos val="b"/>
        <c:numFmt formatCode="ge" sourceLinked="1"/>
        <c:majorTickMark val="none"/>
        <c:minorTickMark val="none"/>
        <c:tickLblPos val="none"/>
        <c:crossAx val="238382672"/>
        <c:crosses val="autoZero"/>
        <c:auto val="1"/>
        <c:lblOffset val="100"/>
        <c:baseTimeUnit val="years"/>
      </c:dateAx>
      <c:valAx>
        <c:axId val="23838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38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68.2</c:v>
                </c:pt>
                <c:pt idx="4">
                  <c:v>68.2</c:v>
                </c:pt>
              </c:numCache>
            </c:numRef>
          </c:val>
          <c:extLst>
            <c:ext xmlns:c16="http://schemas.microsoft.com/office/drawing/2014/chart" uri="{C3380CC4-5D6E-409C-BE32-E72D297353CC}">
              <c16:uniqueId val="{00000000-C659-455C-82D2-0937338135DD}"/>
            </c:ext>
          </c:extLst>
        </c:ser>
        <c:dLbls>
          <c:showLegendKey val="0"/>
          <c:showVal val="0"/>
          <c:showCatName val="0"/>
          <c:showSerName val="0"/>
          <c:showPercent val="0"/>
          <c:showBubbleSize val="0"/>
        </c:dLbls>
        <c:gapWidth val="150"/>
        <c:axId val="238383456"/>
        <c:axId val="2380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C659-455C-82D2-0937338135DD}"/>
            </c:ext>
          </c:extLst>
        </c:ser>
        <c:dLbls>
          <c:showLegendKey val="0"/>
          <c:showVal val="0"/>
          <c:showCatName val="0"/>
          <c:showSerName val="0"/>
          <c:showPercent val="0"/>
          <c:showBubbleSize val="0"/>
        </c:dLbls>
        <c:marker val="1"/>
        <c:smooth val="0"/>
        <c:axId val="238383456"/>
        <c:axId val="238011360"/>
      </c:lineChart>
      <c:dateAx>
        <c:axId val="238383456"/>
        <c:scaling>
          <c:orientation val="minMax"/>
        </c:scaling>
        <c:delete val="1"/>
        <c:axPos val="b"/>
        <c:numFmt formatCode="ge" sourceLinked="1"/>
        <c:majorTickMark val="none"/>
        <c:minorTickMark val="none"/>
        <c:tickLblPos val="none"/>
        <c:crossAx val="238011360"/>
        <c:crosses val="autoZero"/>
        <c:auto val="1"/>
        <c:lblOffset val="100"/>
        <c:baseTimeUnit val="years"/>
      </c:dateAx>
      <c:valAx>
        <c:axId val="23801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8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100</c:v>
                </c:pt>
                <c:pt idx="4">
                  <c:v>100</c:v>
                </c:pt>
              </c:numCache>
            </c:numRef>
          </c:val>
          <c:extLst>
            <c:ext xmlns:c16="http://schemas.microsoft.com/office/drawing/2014/chart" uri="{C3380CC4-5D6E-409C-BE32-E72D297353CC}">
              <c16:uniqueId val="{00000000-E391-4AC3-AEE6-92980BC6D441}"/>
            </c:ext>
          </c:extLst>
        </c:ser>
        <c:dLbls>
          <c:showLegendKey val="0"/>
          <c:showVal val="0"/>
          <c:showCatName val="0"/>
          <c:showSerName val="0"/>
          <c:showPercent val="0"/>
          <c:showBubbleSize val="0"/>
        </c:dLbls>
        <c:gapWidth val="150"/>
        <c:axId val="238380712"/>
        <c:axId val="2383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E391-4AC3-AEE6-92980BC6D441}"/>
            </c:ext>
          </c:extLst>
        </c:ser>
        <c:dLbls>
          <c:showLegendKey val="0"/>
          <c:showVal val="0"/>
          <c:showCatName val="0"/>
          <c:showSerName val="0"/>
          <c:showPercent val="0"/>
          <c:showBubbleSize val="0"/>
        </c:dLbls>
        <c:marker val="1"/>
        <c:smooth val="0"/>
        <c:axId val="238380712"/>
        <c:axId val="238380320"/>
      </c:lineChart>
      <c:dateAx>
        <c:axId val="238380712"/>
        <c:scaling>
          <c:orientation val="minMax"/>
        </c:scaling>
        <c:delete val="1"/>
        <c:axPos val="b"/>
        <c:numFmt formatCode="ge" sourceLinked="1"/>
        <c:majorTickMark val="none"/>
        <c:minorTickMark val="none"/>
        <c:tickLblPos val="none"/>
        <c:crossAx val="238380320"/>
        <c:crosses val="autoZero"/>
        <c:auto val="1"/>
        <c:lblOffset val="100"/>
        <c:baseTimeUnit val="years"/>
      </c:dateAx>
      <c:valAx>
        <c:axId val="2383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8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0</c:v>
                </c:pt>
                <c:pt idx="4">
                  <c:v>185</c:v>
                </c:pt>
              </c:numCache>
            </c:numRef>
          </c:val>
          <c:extLst>
            <c:ext xmlns:c16="http://schemas.microsoft.com/office/drawing/2014/chart" uri="{C3380CC4-5D6E-409C-BE32-E72D297353CC}">
              <c16:uniqueId val="{00000000-0285-4086-BFAC-66F0D8297839}"/>
            </c:ext>
          </c:extLst>
        </c:ser>
        <c:dLbls>
          <c:showLegendKey val="0"/>
          <c:showVal val="0"/>
          <c:showCatName val="0"/>
          <c:showSerName val="0"/>
          <c:showPercent val="0"/>
          <c:showBubbleSize val="0"/>
        </c:dLbls>
        <c:gapWidth val="150"/>
        <c:axId val="238012144"/>
        <c:axId val="23801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0285-4086-BFAC-66F0D8297839}"/>
            </c:ext>
          </c:extLst>
        </c:ser>
        <c:dLbls>
          <c:showLegendKey val="0"/>
          <c:showVal val="0"/>
          <c:showCatName val="0"/>
          <c:showSerName val="0"/>
          <c:showPercent val="0"/>
          <c:showBubbleSize val="0"/>
        </c:dLbls>
        <c:marker val="1"/>
        <c:smooth val="0"/>
        <c:axId val="238012144"/>
        <c:axId val="238012536"/>
      </c:lineChart>
      <c:dateAx>
        <c:axId val="238012144"/>
        <c:scaling>
          <c:orientation val="minMax"/>
        </c:scaling>
        <c:delete val="1"/>
        <c:axPos val="b"/>
        <c:numFmt formatCode="ge" sourceLinked="1"/>
        <c:majorTickMark val="none"/>
        <c:minorTickMark val="none"/>
        <c:tickLblPos val="none"/>
        <c:crossAx val="238012536"/>
        <c:crosses val="autoZero"/>
        <c:auto val="1"/>
        <c:lblOffset val="100"/>
        <c:baseTimeUnit val="years"/>
      </c:dateAx>
      <c:valAx>
        <c:axId val="238012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01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view="pageBreakPreview" topLeftCell="DD6" zoomScale="70"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三重県志摩市　志摩磯部駅前駐車場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151.5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68.2</v>
      </c>
      <c r="LI31" s="120"/>
      <c r="LJ31" s="120"/>
      <c r="LK31" s="120"/>
      <c r="LL31" s="120"/>
      <c r="LM31" s="120"/>
      <c r="LN31" s="120"/>
      <c r="LO31" s="120"/>
      <c r="LP31" s="120"/>
      <c r="LQ31" s="120"/>
      <c r="LR31" s="120"/>
      <c r="LS31" s="120"/>
      <c r="LT31" s="120"/>
      <c r="LU31" s="120"/>
      <c r="LV31" s="120"/>
      <c r="LW31" s="120"/>
      <c r="LX31" s="120"/>
      <c r="LY31" s="120"/>
      <c r="LZ31" s="121"/>
      <c r="MA31" s="119">
        <f>データ!DO7</f>
        <v>68.2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100</v>
      </c>
      <c r="GR52" s="118"/>
      <c r="GS52" s="118"/>
      <c r="GT52" s="118"/>
      <c r="GU52" s="118"/>
      <c r="GV52" s="118"/>
      <c r="GW52" s="118"/>
      <c r="GX52" s="118"/>
      <c r="GY52" s="118"/>
      <c r="GZ52" s="118"/>
      <c r="HA52" s="118"/>
      <c r="HB52" s="118"/>
      <c r="HC52" s="118"/>
      <c r="HD52" s="118"/>
      <c r="HE52" s="118"/>
      <c r="HF52" s="118"/>
      <c r="HG52" s="118"/>
      <c r="HH52" s="118"/>
      <c r="HI52" s="118"/>
      <c r="HJ52" s="118">
        <f>データ!BJ7</f>
        <v>100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f>データ!BT7</f>
        <v>0</v>
      </c>
      <c r="LI52" s="126"/>
      <c r="LJ52" s="126"/>
      <c r="LK52" s="126"/>
      <c r="LL52" s="126"/>
      <c r="LM52" s="126"/>
      <c r="LN52" s="126"/>
      <c r="LO52" s="126"/>
      <c r="LP52" s="126"/>
      <c r="LQ52" s="126"/>
      <c r="LR52" s="126"/>
      <c r="LS52" s="126"/>
      <c r="LT52" s="126"/>
      <c r="LU52" s="126"/>
      <c r="LV52" s="126"/>
      <c r="LW52" s="126"/>
      <c r="LX52" s="126"/>
      <c r="LY52" s="126"/>
      <c r="LZ52" s="126"/>
      <c r="MA52" s="126">
        <f>データ!BU7</f>
        <v>185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17489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5000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nmUVFIA/KMCBq8FDwkWs7xNwwJlLpR6kdJFASukTnz3s3rC739aWqGaaCEH9jqQaGxTn9k8eUiVyF9X0Ql/3A==" saltValue="yBZZgSkAnVIBLwNpIblja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110</v>
      </c>
      <c r="AN5" s="59" t="s">
        <v>101</v>
      </c>
      <c r="AO5" s="59" t="s">
        <v>102</v>
      </c>
      <c r="AP5" s="59" t="s">
        <v>103</v>
      </c>
      <c r="AQ5" s="59" t="s">
        <v>104</v>
      </c>
      <c r="AR5" s="59" t="s">
        <v>105</v>
      </c>
      <c r="AS5" s="59" t="s">
        <v>106</v>
      </c>
      <c r="AT5" s="59" t="s">
        <v>107</v>
      </c>
      <c r="AU5" s="59" t="s">
        <v>97</v>
      </c>
      <c r="AV5" s="59" t="s">
        <v>108</v>
      </c>
      <c r="AW5" s="59" t="s">
        <v>99</v>
      </c>
      <c r="AX5" s="59" t="s">
        <v>110</v>
      </c>
      <c r="AY5" s="59" t="s">
        <v>111</v>
      </c>
      <c r="AZ5" s="59" t="s">
        <v>102</v>
      </c>
      <c r="BA5" s="59" t="s">
        <v>103</v>
      </c>
      <c r="BB5" s="59" t="s">
        <v>104</v>
      </c>
      <c r="BC5" s="59" t="s">
        <v>105</v>
      </c>
      <c r="BD5" s="59" t="s">
        <v>106</v>
      </c>
      <c r="BE5" s="59" t="s">
        <v>107</v>
      </c>
      <c r="BF5" s="59" t="s">
        <v>97</v>
      </c>
      <c r="BG5" s="59" t="s">
        <v>108</v>
      </c>
      <c r="BH5" s="59" t="s">
        <v>99</v>
      </c>
      <c r="BI5" s="59" t="s">
        <v>110</v>
      </c>
      <c r="BJ5" s="59" t="s">
        <v>101</v>
      </c>
      <c r="BK5" s="59" t="s">
        <v>102</v>
      </c>
      <c r="BL5" s="59" t="s">
        <v>103</v>
      </c>
      <c r="BM5" s="59" t="s">
        <v>104</v>
      </c>
      <c r="BN5" s="59" t="s">
        <v>105</v>
      </c>
      <c r="BO5" s="59" t="s">
        <v>106</v>
      </c>
      <c r="BP5" s="59" t="s">
        <v>107</v>
      </c>
      <c r="BQ5" s="59" t="s">
        <v>97</v>
      </c>
      <c r="BR5" s="59" t="s">
        <v>108</v>
      </c>
      <c r="BS5" s="59" t="s">
        <v>99</v>
      </c>
      <c r="BT5" s="59" t="s">
        <v>110</v>
      </c>
      <c r="BU5" s="59" t="s">
        <v>111</v>
      </c>
      <c r="BV5" s="59" t="s">
        <v>102</v>
      </c>
      <c r="BW5" s="59" t="s">
        <v>103</v>
      </c>
      <c r="BX5" s="59" t="s">
        <v>104</v>
      </c>
      <c r="BY5" s="59" t="s">
        <v>105</v>
      </c>
      <c r="BZ5" s="59" t="s">
        <v>106</v>
      </c>
      <c r="CA5" s="59" t="s">
        <v>107</v>
      </c>
      <c r="CB5" s="59" t="s">
        <v>97</v>
      </c>
      <c r="CC5" s="59" t="s">
        <v>108</v>
      </c>
      <c r="CD5" s="59" t="s">
        <v>109</v>
      </c>
      <c r="CE5" s="59" t="s">
        <v>110</v>
      </c>
      <c r="CF5" s="59" t="s">
        <v>101</v>
      </c>
      <c r="CG5" s="59" t="s">
        <v>102</v>
      </c>
      <c r="CH5" s="59" t="s">
        <v>103</v>
      </c>
      <c r="CI5" s="59" t="s">
        <v>104</v>
      </c>
      <c r="CJ5" s="59" t="s">
        <v>105</v>
      </c>
      <c r="CK5" s="59" t="s">
        <v>106</v>
      </c>
      <c r="CL5" s="59" t="s">
        <v>107</v>
      </c>
      <c r="CM5" s="151"/>
      <c r="CN5" s="151"/>
      <c r="CO5" s="59" t="s">
        <v>97</v>
      </c>
      <c r="CP5" s="59" t="s">
        <v>98</v>
      </c>
      <c r="CQ5" s="59" t="s">
        <v>109</v>
      </c>
      <c r="CR5" s="59" t="s">
        <v>100</v>
      </c>
      <c r="CS5" s="59" t="s">
        <v>111</v>
      </c>
      <c r="CT5" s="59" t="s">
        <v>102</v>
      </c>
      <c r="CU5" s="59" t="s">
        <v>103</v>
      </c>
      <c r="CV5" s="59" t="s">
        <v>104</v>
      </c>
      <c r="CW5" s="59" t="s">
        <v>105</v>
      </c>
      <c r="CX5" s="59" t="s">
        <v>106</v>
      </c>
      <c r="CY5" s="59" t="s">
        <v>107</v>
      </c>
      <c r="CZ5" s="59" t="s">
        <v>97</v>
      </c>
      <c r="DA5" s="59" t="s">
        <v>108</v>
      </c>
      <c r="DB5" s="59" t="s">
        <v>99</v>
      </c>
      <c r="DC5" s="59" t="s">
        <v>110</v>
      </c>
      <c r="DD5" s="59" t="s">
        <v>101</v>
      </c>
      <c r="DE5" s="59" t="s">
        <v>102</v>
      </c>
      <c r="DF5" s="59" t="s">
        <v>103</v>
      </c>
      <c r="DG5" s="59" t="s">
        <v>104</v>
      </c>
      <c r="DH5" s="59" t="s">
        <v>105</v>
      </c>
      <c r="DI5" s="59" t="s">
        <v>106</v>
      </c>
      <c r="DJ5" s="59" t="s">
        <v>44</v>
      </c>
      <c r="DK5" s="59" t="s">
        <v>97</v>
      </c>
      <c r="DL5" s="59" t="s">
        <v>108</v>
      </c>
      <c r="DM5" s="59" t="s">
        <v>109</v>
      </c>
      <c r="DN5" s="59" t="s">
        <v>100</v>
      </c>
      <c r="DO5" s="59" t="s">
        <v>111</v>
      </c>
      <c r="DP5" s="59" t="s">
        <v>102</v>
      </c>
      <c r="DQ5" s="59" t="s">
        <v>103</v>
      </c>
      <c r="DR5" s="59" t="s">
        <v>104</v>
      </c>
      <c r="DS5" s="59" t="s">
        <v>105</v>
      </c>
      <c r="DT5" s="59" t="s">
        <v>106</v>
      </c>
      <c r="DU5" s="59" t="s">
        <v>107</v>
      </c>
    </row>
    <row r="6" spans="1:125" s="66" customFormat="1" x14ac:dyDescent="0.15">
      <c r="A6" s="49" t="s">
        <v>112</v>
      </c>
      <c r="B6" s="60">
        <f>B8</f>
        <v>2017</v>
      </c>
      <c r="C6" s="60">
        <f t="shared" ref="C6:X6" si="1">C8</f>
        <v>242152</v>
      </c>
      <c r="D6" s="60">
        <f t="shared" si="1"/>
        <v>47</v>
      </c>
      <c r="E6" s="60">
        <f t="shared" si="1"/>
        <v>14</v>
      </c>
      <c r="F6" s="60">
        <f t="shared" si="1"/>
        <v>0</v>
      </c>
      <c r="G6" s="60">
        <f t="shared" si="1"/>
        <v>2</v>
      </c>
      <c r="H6" s="60" t="str">
        <f>SUBSTITUTE(H8,"　","")</f>
        <v>三重県志摩市</v>
      </c>
      <c r="I6" s="60" t="str">
        <f t="shared" si="1"/>
        <v>志摩磯部駅前駐車場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6</v>
      </c>
      <c r="S6" s="62" t="str">
        <f t="shared" si="1"/>
        <v>駅</v>
      </c>
      <c r="T6" s="62" t="str">
        <f t="shared" si="1"/>
        <v>無</v>
      </c>
      <c r="U6" s="63">
        <f t="shared" si="1"/>
        <v>541</v>
      </c>
      <c r="V6" s="63">
        <f t="shared" si="1"/>
        <v>22</v>
      </c>
      <c r="W6" s="63">
        <f t="shared" si="1"/>
        <v>6</v>
      </c>
      <c r="X6" s="62" t="str">
        <f t="shared" si="1"/>
        <v>導入なし</v>
      </c>
      <c r="Y6" s="64" t="e">
        <f>IF(Y8="-",NA(),Y8)</f>
        <v>#N/A</v>
      </c>
      <c r="Z6" s="64" t="e">
        <f t="shared" ref="Z6:AH6" si="2">IF(Z8="-",NA(),Z8)</f>
        <v>#N/A</v>
      </c>
      <c r="AA6" s="64" t="e">
        <f t="shared" si="2"/>
        <v>#N/A</v>
      </c>
      <c r="AB6" s="64">
        <f t="shared" si="2"/>
        <v>100</v>
      </c>
      <c r="AC6" s="64">
        <f t="shared" si="2"/>
        <v>151.5</v>
      </c>
      <c r="AD6" s="64">
        <f t="shared" si="2"/>
        <v>410.7</v>
      </c>
      <c r="AE6" s="64">
        <f t="shared" si="2"/>
        <v>385.5</v>
      </c>
      <c r="AF6" s="64">
        <f t="shared" si="2"/>
        <v>419.4</v>
      </c>
      <c r="AG6" s="64">
        <f t="shared" si="2"/>
        <v>371</v>
      </c>
      <c r="AH6" s="64">
        <f t="shared" si="2"/>
        <v>509.2</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t="e">
        <f>IF(AU8="-",NA(),AU8)</f>
        <v>#N/A</v>
      </c>
      <c r="AV6" s="65" t="e">
        <f t="shared" ref="AV6:BD6" si="4">IF(AV8="-",NA(),AV8)</f>
        <v>#N/A</v>
      </c>
      <c r="AW6" s="65" t="e">
        <f t="shared" si="4"/>
        <v>#N/A</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t="e">
        <f>IF(BF8="-",NA(),BF8)</f>
        <v>#N/A</v>
      </c>
      <c r="BG6" s="64" t="e">
        <f t="shared" ref="BG6:BO6" si="5">IF(BG8="-",NA(),BG8)</f>
        <v>#N/A</v>
      </c>
      <c r="BH6" s="64" t="e">
        <f t="shared" si="5"/>
        <v>#N/A</v>
      </c>
      <c r="BI6" s="64">
        <f t="shared" si="5"/>
        <v>100</v>
      </c>
      <c r="BJ6" s="64">
        <f t="shared" si="5"/>
        <v>100</v>
      </c>
      <c r="BK6" s="64">
        <f t="shared" si="5"/>
        <v>37.6</v>
      </c>
      <c r="BL6" s="64">
        <f t="shared" si="5"/>
        <v>40.700000000000003</v>
      </c>
      <c r="BM6" s="64">
        <f t="shared" si="5"/>
        <v>38.200000000000003</v>
      </c>
      <c r="BN6" s="64">
        <f t="shared" si="5"/>
        <v>34.6</v>
      </c>
      <c r="BO6" s="64">
        <f t="shared" si="5"/>
        <v>37.6</v>
      </c>
      <c r="BP6" s="61" t="str">
        <f>IF(BP8="-","",IF(BP8="-","【-】","【"&amp;SUBSTITUTE(TEXT(BP8,"#,##0.0"),"-","△")&amp;"】"))</f>
        <v>【26.4】</v>
      </c>
      <c r="BQ6" s="65" t="e">
        <f>IF(BQ8="-",NA(),BQ8)</f>
        <v>#N/A</v>
      </c>
      <c r="BR6" s="65" t="e">
        <f t="shared" ref="BR6:BZ6" si="6">IF(BR8="-",NA(),BR8)</f>
        <v>#N/A</v>
      </c>
      <c r="BS6" s="65" t="e">
        <f t="shared" si="6"/>
        <v>#N/A</v>
      </c>
      <c r="BT6" s="65">
        <f t="shared" si="6"/>
        <v>0</v>
      </c>
      <c r="BU6" s="65">
        <f t="shared" si="6"/>
        <v>185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113</v>
      </c>
      <c r="CM6" s="63">
        <f t="shared" ref="CM6:CN6" si="7">CM8</f>
        <v>17489</v>
      </c>
      <c r="CN6" s="63">
        <f t="shared" si="7"/>
        <v>5000</v>
      </c>
      <c r="CO6" s="64"/>
      <c r="CP6" s="64"/>
      <c r="CQ6" s="64"/>
      <c r="CR6" s="64"/>
      <c r="CS6" s="64"/>
      <c r="CT6" s="64"/>
      <c r="CU6" s="64"/>
      <c r="CV6" s="64"/>
      <c r="CW6" s="64"/>
      <c r="CX6" s="64"/>
      <c r="CY6" s="61" t="s">
        <v>113</v>
      </c>
      <c r="CZ6" s="64" t="e">
        <f>IF(CZ8="-",NA(),CZ8)</f>
        <v>#N/A</v>
      </c>
      <c r="DA6" s="64" t="e">
        <f t="shared" ref="DA6:DI6" si="8">IF(DA8="-",NA(),DA8)</f>
        <v>#N/A</v>
      </c>
      <c r="DB6" s="64" t="e">
        <f t="shared" si="8"/>
        <v>#N/A</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t="e">
        <f>IF(DK8="-",NA(),DK8)</f>
        <v>#N/A</v>
      </c>
      <c r="DL6" s="64" t="e">
        <f t="shared" ref="DL6:DT6" si="9">IF(DL8="-",NA(),DL8)</f>
        <v>#N/A</v>
      </c>
      <c r="DM6" s="64" t="e">
        <f t="shared" si="9"/>
        <v>#N/A</v>
      </c>
      <c r="DN6" s="64">
        <f t="shared" si="9"/>
        <v>68.2</v>
      </c>
      <c r="DO6" s="64">
        <f t="shared" si="9"/>
        <v>68.2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114</v>
      </c>
      <c r="B7" s="60">
        <f t="shared" ref="B7:X7" si="10">B8</f>
        <v>2017</v>
      </c>
      <c r="C7" s="60">
        <f t="shared" si="10"/>
        <v>242152</v>
      </c>
      <c r="D7" s="60">
        <f t="shared" si="10"/>
        <v>47</v>
      </c>
      <c r="E7" s="60">
        <f t="shared" si="10"/>
        <v>14</v>
      </c>
      <c r="F7" s="60">
        <f t="shared" si="10"/>
        <v>0</v>
      </c>
      <c r="G7" s="60">
        <f t="shared" si="10"/>
        <v>2</v>
      </c>
      <c r="H7" s="60" t="str">
        <f t="shared" si="10"/>
        <v>三重県　志摩市</v>
      </c>
      <c r="I7" s="60" t="str">
        <f t="shared" si="10"/>
        <v>志摩磯部駅前駐車場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6</v>
      </c>
      <c r="S7" s="62" t="str">
        <f t="shared" si="10"/>
        <v>駅</v>
      </c>
      <c r="T7" s="62" t="str">
        <f t="shared" si="10"/>
        <v>無</v>
      </c>
      <c r="U7" s="63">
        <f t="shared" si="10"/>
        <v>541</v>
      </c>
      <c r="V7" s="63">
        <f t="shared" si="10"/>
        <v>22</v>
      </c>
      <c r="W7" s="63">
        <f t="shared" si="10"/>
        <v>6</v>
      </c>
      <c r="X7" s="62" t="str">
        <f t="shared" si="10"/>
        <v>導入なし</v>
      </c>
      <c r="Y7" s="64" t="str">
        <f>Y8</f>
        <v>-</v>
      </c>
      <c r="Z7" s="64" t="str">
        <f t="shared" ref="Z7:AH7" si="11">Z8</f>
        <v>-</v>
      </c>
      <c r="AA7" s="64" t="str">
        <f t="shared" si="11"/>
        <v>-</v>
      </c>
      <c r="AB7" s="64">
        <f t="shared" si="11"/>
        <v>100</v>
      </c>
      <c r="AC7" s="64">
        <f t="shared" si="11"/>
        <v>151.5</v>
      </c>
      <c r="AD7" s="64">
        <f t="shared" si="11"/>
        <v>410.7</v>
      </c>
      <c r="AE7" s="64">
        <f t="shared" si="11"/>
        <v>385.5</v>
      </c>
      <c r="AF7" s="64">
        <f t="shared" si="11"/>
        <v>419.4</v>
      </c>
      <c r="AG7" s="64">
        <f t="shared" si="11"/>
        <v>371</v>
      </c>
      <c r="AH7" s="64">
        <f t="shared" si="11"/>
        <v>509.2</v>
      </c>
      <c r="AI7" s="61"/>
      <c r="AJ7" s="64" t="str">
        <f>AJ8</f>
        <v>-</v>
      </c>
      <c r="AK7" s="64" t="str">
        <f t="shared" ref="AK7:AS7" si="12">AK8</f>
        <v>-</v>
      </c>
      <c r="AL7" s="64" t="str">
        <f t="shared" si="12"/>
        <v>-</v>
      </c>
      <c r="AM7" s="64">
        <f t="shared" si="12"/>
        <v>0</v>
      </c>
      <c r="AN7" s="64">
        <f t="shared" si="12"/>
        <v>0</v>
      </c>
      <c r="AO7" s="64">
        <f t="shared" si="12"/>
        <v>4.5999999999999996</v>
      </c>
      <c r="AP7" s="64">
        <f t="shared" si="12"/>
        <v>3.5</v>
      </c>
      <c r="AQ7" s="64">
        <f t="shared" si="12"/>
        <v>3.2</v>
      </c>
      <c r="AR7" s="64">
        <f t="shared" si="12"/>
        <v>2.9</v>
      </c>
      <c r="AS7" s="64">
        <f t="shared" si="12"/>
        <v>6</v>
      </c>
      <c r="AT7" s="61"/>
      <c r="AU7" s="65" t="str">
        <f>AU8</f>
        <v>-</v>
      </c>
      <c r="AV7" s="65" t="str">
        <f t="shared" ref="AV7:BD7" si="13">AV8</f>
        <v>-</v>
      </c>
      <c r="AW7" s="65" t="str">
        <f t="shared" si="13"/>
        <v>-</v>
      </c>
      <c r="AX7" s="65">
        <f t="shared" si="13"/>
        <v>0</v>
      </c>
      <c r="AY7" s="65">
        <f t="shared" si="13"/>
        <v>0</v>
      </c>
      <c r="AZ7" s="65">
        <f t="shared" si="13"/>
        <v>27</v>
      </c>
      <c r="BA7" s="65">
        <f t="shared" si="13"/>
        <v>23</v>
      </c>
      <c r="BB7" s="65">
        <f t="shared" si="13"/>
        <v>22</v>
      </c>
      <c r="BC7" s="65">
        <f t="shared" si="13"/>
        <v>16</v>
      </c>
      <c r="BD7" s="65">
        <f t="shared" si="13"/>
        <v>21</v>
      </c>
      <c r="BE7" s="63"/>
      <c r="BF7" s="64" t="str">
        <f>BF8</f>
        <v>-</v>
      </c>
      <c r="BG7" s="64" t="str">
        <f t="shared" ref="BG7:BO7" si="14">BG8</f>
        <v>-</v>
      </c>
      <c r="BH7" s="64" t="str">
        <f t="shared" si="14"/>
        <v>-</v>
      </c>
      <c r="BI7" s="64">
        <f t="shared" si="14"/>
        <v>100</v>
      </c>
      <c r="BJ7" s="64">
        <f t="shared" si="14"/>
        <v>100</v>
      </c>
      <c r="BK7" s="64">
        <f t="shared" si="14"/>
        <v>37.6</v>
      </c>
      <c r="BL7" s="64">
        <f t="shared" si="14"/>
        <v>40.700000000000003</v>
      </c>
      <c r="BM7" s="64">
        <f t="shared" si="14"/>
        <v>38.200000000000003</v>
      </c>
      <c r="BN7" s="64">
        <f t="shared" si="14"/>
        <v>34.6</v>
      </c>
      <c r="BO7" s="64">
        <f t="shared" si="14"/>
        <v>37.6</v>
      </c>
      <c r="BP7" s="61"/>
      <c r="BQ7" s="65" t="str">
        <f>BQ8</f>
        <v>-</v>
      </c>
      <c r="BR7" s="65" t="str">
        <f t="shared" ref="BR7:BZ7" si="15">BR8</f>
        <v>-</v>
      </c>
      <c r="BS7" s="65" t="str">
        <f t="shared" si="15"/>
        <v>-</v>
      </c>
      <c r="BT7" s="65">
        <f t="shared" si="15"/>
        <v>0</v>
      </c>
      <c r="BU7" s="65">
        <f t="shared" si="15"/>
        <v>185</v>
      </c>
      <c r="BV7" s="65">
        <f t="shared" si="15"/>
        <v>6777</v>
      </c>
      <c r="BW7" s="65">
        <f t="shared" si="15"/>
        <v>7496</v>
      </c>
      <c r="BX7" s="65">
        <f t="shared" si="15"/>
        <v>6967</v>
      </c>
      <c r="BY7" s="65">
        <f t="shared" si="15"/>
        <v>7138</v>
      </c>
      <c r="BZ7" s="65">
        <f t="shared" si="15"/>
        <v>8131</v>
      </c>
      <c r="CA7" s="63"/>
      <c r="CB7" s="64" t="s">
        <v>115</v>
      </c>
      <c r="CC7" s="64" t="s">
        <v>115</v>
      </c>
      <c r="CD7" s="64" t="s">
        <v>115</v>
      </c>
      <c r="CE7" s="64" t="s">
        <v>115</v>
      </c>
      <c r="CF7" s="64" t="s">
        <v>115</v>
      </c>
      <c r="CG7" s="64" t="s">
        <v>115</v>
      </c>
      <c r="CH7" s="64" t="s">
        <v>115</v>
      </c>
      <c r="CI7" s="64" t="s">
        <v>115</v>
      </c>
      <c r="CJ7" s="64" t="s">
        <v>115</v>
      </c>
      <c r="CK7" s="64" t="s">
        <v>113</v>
      </c>
      <c r="CL7" s="61"/>
      <c r="CM7" s="63">
        <f>CM8</f>
        <v>17489</v>
      </c>
      <c r="CN7" s="63">
        <f>CN8</f>
        <v>5000</v>
      </c>
      <c r="CO7" s="64" t="s">
        <v>115</v>
      </c>
      <c r="CP7" s="64" t="s">
        <v>115</v>
      </c>
      <c r="CQ7" s="64" t="s">
        <v>115</v>
      </c>
      <c r="CR7" s="64" t="s">
        <v>115</v>
      </c>
      <c r="CS7" s="64" t="s">
        <v>115</v>
      </c>
      <c r="CT7" s="64" t="s">
        <v>115</v>
      </c>
      <c r="CU7" s="64" t="s">
        <v>115</v>
      </c>
      <c r="CV7" s="64" t="s">
        <v>115</v>
      </c>
      <c r="CW7" s="64" t="s">
        <v>115</v>
      </c>
      <c r="CX7" s="64" t="s">
        <v>113</v>
      </c>
      <c r="CY7" s="61"/>
      <c r="CZ7" s="64" t="str">
        <f>CZ8</f>
        <v>-</v>
      </c>
      <c r="DA7" s="64" t="str">
        <f t="shared" ref="DA7:DI7" si="16">DA8</f>
        <v>-</v>
      </c>
      <c r="DB7" s="64" t="str">
        <f t="shared" si="16"/>
        <v>-</v>
      </c>
      <c r="DC7" s="64">
        <f t="shared" si="16"/>
        <v>0</v>
      </c>
      <c r="DD7" s="64">
        <f t="shared" si="16"/>
        <v>0</v>
      </c>
      <c r="DE7" s="64">
        <f t="shared" si="16"/>
        <v>84.4</v>
      </c>
      <c r="DF7" s="64">
        <f t="shared" si="16"/>
        <v>78.400000000000006</v>
      </c>
      <c r="DG7" s="64">
        <f t="shared" si="16"/>
        <v>70.5</v>
      </c>
      <c r="DH7" s="64">
        <f t="shared" si="16"/>
        <v>59.2</v>
      </c>
      <c r="DI7" s="64">
        <f t="shared" si="16"/>
        <v>62.4</v>
      </c>
      <c r="DJ7" s="61"/>
      <c r="DK7" s="64" t="str">
        <f>DK8</f>
        <v>-</v>
      </c>
      <c r="DL7" s="64" t="str">
        <f t="shared" ref="DL7:DT7" si="17">DL8</f>
        <v>-</v>
      </c>
      <c r="DM7" s="64" t="str">
        <f t="shared" si="17"/>
        <v>-</v>
      </c>
      <c r="DN7" s="64">
        <f t="shared" si="17"/>
        <v>68.2</v>
      </c>
      <c r="DO7" s="64">
        <f t="shared" si="17"/>
        <v>68.2</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242152</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6</v>
      </c>
      <c r="S8" s="69" t="s">
        <v>126</v>
      </c>
      <c r="T8" s="69" t="s">
        <v>127</v>
      </c>
      <c r="U8" s="70">
        <v>541</v>
      </c>
      <c r="V8" s="70">
        <v>22</v>
      </c>
      <c r="W8" s="70">
        <v>6</v>
      </c>
      <c r="X8" s="69" t="s">
        <v>128</v>
      </c>
      <c r="Y8" s="71" t="s">
        <v>120</v>
      </c>
      <c r="Z8" s="71" t="s">
        <v>120</v>
      </c>
      <c r="AA8" s="71" t="s">
        <v>120</v>
      </c>
      <c r="AB8" s="71">
        <v>100</v>
      </c>
      <c r="AC8" s="71">
        <v>151.5</v>
      </c>
      <c r="AD8" s="71">
        <v>410.7</v>
      </c>
      <c r="AE8" s="71">
        <v>385.5</v>
      </c>
      <c r="AF8" s="71">
        <v>419.4</v>
      </c>
      <c r="AG8" s="71">
        <v>371</v>
      </c>
      <c r="AH8" s="71">
        <v>509.2</v>
      </c>
      <c r="AI8" s="68">
        <v>319.10000000000002</v>
      </c>
      <c r="AJ8" s="71" t="s">
        <v>120</v>
      </c>
      <c r="AK8" s="71" t="s">
        <v>120</v>
      </c>
      <c r="AL8" s="71" t="s">
        <v>120</v>
      </c>
      <c r="AM8" s="71">
        <v>0</v>
      </c>
      <c r="AN8" s="71">
        <v>0</v>
      </c>
      <c r="AO8" s="71">
        <v>4.5999999999999996</v>
      </c>
      <c r="AP8" s="71">
        <v>3.5</v>
      </c>
      <c r="AQ8" s="71">
        <v>3.2</v>
      </c>
      <c r="AR8" s="71">
        <v>2.9</v>
      </c>
      <c r="AS8" s="71">
        <v>6</v>
      </c>
      <c r="AT8" s="68">
        <v>5.6</v>
      </c>
      <c r="AU8" s="72" t="s">
        <v>120</v>
      </c>
      <c r="AV8" s="72" t="s">
        <v>120</v>
      </c>
      <c r="AW8" s="72" t="s">
        <v>120</v>
      </c>
      <c r="AX8" s="72">
        <v>0</v>
      </c>
      <c r="AY8" s="72">
        <v>0</v>
      </c>
      <c r="AZ8" s="72">
        <v>27</v>
      </c>
      <c r="BA8" s="72">
        <v>23</v>
      </c>
      <c r="BB8" s="72">
        <v>22</v>
      </c>
      <c r="BC8" s="72">
        <v>16</v>
      </c>
      <c r="BD8" s="72">
        <v>21</v>
      </c>
      <c r="BE8" s="72">
        <v>37</v>
      </c>
      <c r="BF8" s="71" t="s">
        <v>120</v>
      </c>
      <c r="BG8" s="71" t="s">
        <v>120</v>
      </c>
      <c r="BH8" s="71" t="s">
        <v>120</v>
      </c>
      <c r="BI8" s="71">
        <v>100</v>
      </c>
      <c r="BJ8" s="71">
        <v>100</v>
      </c>
      <c r="BK8" s="71">
        <v>37.6</v>
      </c>
      <c r="BL8" s="71">
        <v>40.700000000000003</v>
      </c>
      <c r="BM8" s="71">
        <v>38.200000000000003</v>
      </c>
      <c r="BN8" s="71">
        <v>34.6</v>
      </c>
      <c r="BO8" s="71">
        <v>37.6</v>
      </c>
      <c r="BP8" s="68">
        <v>26.4</v>
      </c>
      <c r="BQ8" s="72" t="s">
        <v>120</v>
      </c>
      <c r="BR8" s="72" t="s">
        <v>120</v>
      </c>
      <c r="BS8" s="72" t="s">
        <v>120</v>
      </c>
      <c r="BT8" s="73">
        <v>0</v>
      </c>
      <c r="BU8" s="73">
        <v>185</v>
      </c>
      <c r="BV8" s="72">
        <v>6777</v>
      </c>
      <c r="BW8" s="72">
        <v>7496</v>
      </c>
      <c r="BX8" s="72">
        <v>6967</v>
      </c>
      <c r="BY8" s="72">
        <v>7138</v>
      </c>
      <c r="BZ8" s="72">
        <v>8131</v>
      </c>
      <c r="CA8" s="70">
        <v>15069</v>
      </c>
      <c r="CB8" s="71" t="s">
        <v>120</v>
      </c>
      <c r="CC8" s="71" t="s">
        <v>120</v>
      </c>
      <c r="CD8" s="71" t="s">
        <v>120</v>
      </c>
      <c r="CE8" s="71" t="s">
        <v>120</v>
      </c>
      <c r="CF8" s="71" t="s">
        <v>120</v>
      </c>
      <c r="CG8" s="71" t="s">
        <v>120</v>
      </c>
      <c r="CH8" s="71" t="s">
        <v>120</v>
      </c>
      <c r="CI8" s="71" t="s">
        <v>120</v>
      </c>
      <c r="CJ8" s="71" t="s">
        <v>120</v>
      </c>
      <c r="CK8" s="71" t="s">
        <v>120</v>
      </c>
      <c r="CL8" s="68" t="s">
        <v>120</v>
      </c>
      <c r="CM8" s="70">
        <v>17489</v>
      </c>
      <c r="CN8" s="70">
        <v>5000</v>
      </c>
      <c r="CO8" s="71" t="s">
        <v>120</v>
      </c>
      <c r="CP8" s="71" t="s">
        <v>120</v>
      </c>
      <c r="CQ8" s="71" t="s">
        <v>120</v>
      </c>
      <c r="CR8" s="71" t="s">
        <v>120</v>
      </c>
      <c r="CS8" s="71" t="s">
        <v>120</v>
      </c>
      <c r="CT8" s="71" t="s">
        <v>120</v>
      </c>
      <c r="CU8" s="71" t="s">
        <v>120</v>
      </c>
      <c r="CV8" s="71" t="s">
        <v>120</v>
      </c>
      <c r="CW8" s="71" t="s">
        <v>120</v>
      </c>
      <c r="CX8" s="71" t="s">
        <v>120</v>
      </c>
      <c r="CY8" s="68" t="s">
        <v>120</v>
      </c>
      <c r="CZ8" s="71" t="s">
        <v>120</v>
      </c>
      <c r="DA8" s="71" t="s">
        <v>120</v>
      </c>
      <c r="DB8" s="71" t="s">
        <v>120</v>
      </c>
      <c r="DC8" s="71">
        <v>0</v>
      </c>
      <c r="DD8" s="71">
        <v>0</v>
      </c>
      <c r="DE8" s="71">
        <v>84.4</v>
      </c>
      <c r="DF8" s="71">
        <v>78.400000000000006</v>
      </c>
      <c r="DG8" s="71">
        <v>70.5</v>
      </c>
      <c r="DH8" s="71">
        <v>59.2</v>
      </c>
      <c r="DI8" s="71">
        <v>62.4</v>
      </c>
      <c r="DJ8" s="68">
        <v>120.3</v>
      </c>
      <c r="DK8" s="71" t="s">
        <v>120</v>
      </c>
      <c r="DL8" s="71" t="s">
        <v>120</v>
      </c>
      <c r="DM8" s="71" t="s">
        <v>120</v>
      </c>
      <c r="DN8" s="71">
        <v>68.2</v>
      </c>
      <c r="DO8" s="71">
        <v>68.2</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2019-02-08T05:49:45Z</cp:lastPrinted>
  <dcterms:created xsi:type="dcterms:W3CDTF">2018-12-07T10:31:44Z</dcterms:created>
  <dcterms:modified xsi:type="dcterms:W3CDTF">2019-02-27T01:52:32Z</dcterms:modified>
  <cp:category/>
</cp:coreProperties>
</file>