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駐車場事業\津市\"/>
    </mc:Choice>
  </mc:AlternateContent>
  <workbookProtection workbookAlgorithmName="SHA-512" workbookHashValue="wwM2wCcbHqj5tb+/k9UUSfj7ZqJLEu+uOSr/PhEP0V/ZxOJSMYJqE+I11tSv6p2kMdRuc3xURvweYTBdatrguQ==" workbookSaltValue="nVjMX3+TtJ+Y8Vficci41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FX52"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K88" i="4" s="1"/>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BZ51" i="4"/>
  <c r="GQ30" i="4"/>
  <c r="BZ30" i="4"/>
  <c r="BG30" i="4"/>
  <c r="HP76" i="4"/>
  <c r="BG51" i="4"/>
  <c r="FX30" i="4"/>
  <c r="AV76" i="4"/>
  <c r="KO51" i="4"/>
  <c r="LE76" i="4"/>
  <c r="FX51" i="4"/>
  <c r="KO30" i="4"/>
  <c r="HA76" i="4"/>
  <c r="AN51" i="4"/>
  <c r="FE30" i="4"/>
  <c r="KP76" i="4"/>
  <c r="AN30" i="4"/>
  <c r="AG76" i="4"/>
  <c r="JV51" i="4"/>
  <c r="JV30" i="4"/>
  <c r="FE51" i="4"/>
  <c r="KA76" i="4"/>
  <c r="EL51" i="4"/>
  <c r="JC30" i="4"/>
  <c r="GL76" i="4"/>
  <c r="U51" i="4"/>
  <c r="EL30" i="4"/>
  <c r="U30" i="4"/>
  <c r="JC51" i="4"/>
  <c r="R76" i="4"/>
</calcChain>
</file>

<file path=xl/sharedStrings.xml><?xml version="1.0" encoding="utf-8"?>
<sst xmlns="http://schemas.openxmlformats.org/spreadsheetml/2006/main" count="242" uniqueCount="142">
  <si>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</si>
  <si>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</si>
  <si>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</si>
  <si>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</si>
  <si>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</si>
  <si>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</si>
  <si>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</si>
  <si>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</si>
  <si>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</si>
  <si>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</si>
  <si>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</si>
  <si>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</si>
  <si>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</si>
  <si>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</si>
  <si>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</si>
  <si>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</si>
  <si>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</si>
  <si>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</si>
  <si>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</si>
  <si>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</si>
  <si>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</si>
  <si>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</si>
  <si>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</si>
  <si>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</si>
  <si>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</si>
  <si>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</si>
  <si>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</si>
  <si>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</si>
  <si>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</si>
  <si>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</si>
  <si>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</si>
  <si>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</si>
  <si>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</si>
  <si>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</si>
  <si>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</si>
  <si>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</si>
  <si>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</si>
  <si>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</si>
  <si>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</si>
  <si>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</si>
  <si>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</si>
  <si>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</si>
  <si>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</si>
  <si>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</si>
  <si>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</si>
  <si>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</si>
  <si>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</si>
  <si>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</si>
  <si>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</si>
  <si>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</si>
  <si>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</si>
  <si>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</si>
  <si>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</si>
  <si>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</si>
  <si>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</si>
  <si>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</si>
  <si>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</si>
  <si>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</si>
  <si>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</si>
  <si>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</si>
  <si>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</si>
  <si>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</si>
  <si>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</si>
  <si>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</si>
  <si>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</si>
  <si>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</si>
  <si>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</si>
  <si>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</si>
  <si>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</si>
  <si>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</si>
  <si>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</si>
  <si>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</si>
  <si>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</si>
  <si>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</si>
  <si>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</si>
  <si>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</si>
  <si>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</si>
  <si>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</si>
  <si>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</si>
  <si>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</si>
  <si>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</si>
  <si>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</si>
  <si>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</si>
  <si>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</si>
  <si>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</si>
  <si>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</si>
  <si>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</si>
  <si>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</si>
  <si>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</si>
  <si>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</si>
  <si>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</si>
  <si>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</si>
  <si>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</si>
  <si>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</si>
  <si>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</si>
  <si>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</si>
  <si>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</si>
  <si>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</si>
  <si>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</si>
  <si>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</si>
  <si>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</si>
  <si>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</si>
  <si>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</si>
  <si>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</si>
  <si>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</si>
  <si>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</si>
  <si>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</si>
  <si>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</si>
  <si>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</si>
  <si>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</si>
  <si>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当該値(N-1)</t>
    <phoneticPr fontId="5"/>
  </si>
  <si>
    <t>当該値(N-4)</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</si>
  <si>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</si>
  <si>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</si>
  <si>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</si>
  <si>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</si>
  <si>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</si>
  <si>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</si>
  <si>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</si>
  <si>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</si>
  <si>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</si>
  <si>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</si>
  <si>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</si>
  <si>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</si>
  <si>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</si>
  <si>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</si>
  <si>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Ａ１Ｂ２</t>
  </si>
  <si>
    <t>非設置</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</si>
  <si>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</si>
  <si>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</si>
  <si>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</si>
  <si>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</si>
  <si>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</si>
  <si>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</si>
  <si>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</si>
  <si>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</si>
  <si>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</si>
  <si>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</si>
  <si>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に係る指標はいずれも平均値を下回っている。現状は経常収支比率は100％を超えているが、今後大規模な改修も必要となる見込みであり、減価償却費を加えると100％を割り込む状況も想定される。</t>
    <rPh sb="27" eb="29">
      <t>ゲンジョウ</t>
    </rPh>
    <rPh sb="30" eb="32">
      <t>ケイジョウ</t>
    </rPh>
    <rPh sb="32" eb="34">
      <t>シュウシ</t>
    </rPh>
    <rPh sb="34" eb="36">
      <t>ヒリツ</t>
    </rPh>
    <rPh sb="42" eb="43">
      <t>コ</t>
    </rPh>
    <rPh sb="49" eb="51">
      <t>コンゴ</t>
    </rPh>
    <rPh sb="51" eb="54">
      <t>ダイキボ</t>
    </rPh>
    <rPh sb="55" eb="57">
      <t>カイシュウ</t>
    </rPh>
    <rPh sb="58" eb="60">
      <t>ヒツヨウ</t>
    </rPh>
    <rPh sb="63" eb="65">
      <t>ミコ</t>
    </rPh>
    <rPh sb="70" eb="72">
      <t>ゲンカ</t>
    </rPh>
    <rPh sb="72" eb="74">
      <t>ショウキャク</t>
    </rPh>
    <rPh sb="74" eb="75">
      <t>ヒ</t>
    </rPh>
    <rPh sb="76" eb="77">
      <t>クワ</t>
    </rPh>
    <rPh sb="85" eb="86">
      <t>ワ</t>
    </rPh>
    <rPh sb="87" eb="88">
      <t>コ</t>
    </rPh>
    <rPh sb="89" eb="91">
      <t>ジョウキョウ</t>
    </rPh>
    <rPh sb="92" eb="94">
      <t>ソウテイ</t>
    </rPh>
    <phoneticPr fontId="5"/>
  </si>
  <si>
    <t>昭和６０年の建設から３０年以上が経過しており、施設の老朽化が進んでいるが更新が進んでいない状況にある。
今後大規模な改修が必要となる。</t>
    <rPh sb="36" eb="38">
      <t>コウシン</t>
    </rPh>
    <rPh sb="39" eb="40">
      <t>スス</t>
    </rPh>
    <rPh sb="45" eb="47">
      <t>ジョウキョウ</t>
    </rPh>
    <rPh sb="52" eb="54">
      <t>コンゴ</t>
    </rPh>
    <rPh sb="54" eb="57">
      <t>ダイキボ</t>
    </rPh>
    <rPh sb="58" eb="60">
      <t>カイシュウ</t>
    </rPh>
    <rPh sb="61" eb="63">
      <t>ヒツヨウ</t>
    </rPh>
    <phoneticPr fontId="5"/>
  </si>
  <si>
    <t>稼働率に大きな変動はないが、当該施設の利用者は隣接するビルの利用者が大半であり、その増減の影響を大きく受ける。
収容台数が少なく、ビルの利用状況によっては満車となることもあることから、定期駐車の台数を増やすこともできず、駐車台数を大幅に増加させることも困難である。</t>
    <rPh sb="56" eb="58">
      <t>シュウヨウ</t>
    </rPh>
    <rPh sb="58" eb="60">
      <t>ダイスウ</t>
    </rPh>
    <rPh sb="61" eb="62">
      <t>スク</t>
    </rPh>
    <rPh sb="68" eb="70">
      <t>リヨウ</t>
    </rPh>
    <rPh sb="97" eb="99">
      <t>ダイスウ</t>
    </rPh>
    <rPh sb="100" eb="101">
      <t>フ</t>
    </rPh>
    <phoneticPr fontId="5"/>
  </si>
  <si>
    <t>現況は施設の更新を実施していないため経常収支比率が100％を超えているが、施設の老朽化が進んでおり、今後大規模な改修が必要となる。
収益に関する各指標も平均を下回っていることから収益の向上とコスト削減の両面から取り組んでいく必要がある。</t>
    <rPh sb="18" eb="20">
      <t>ケイジョウ</t>
    </rPh>
    <rPh sb="56" eb="58">
      <t>カイシュウ</t>
    </rPh>
    <rPh sb="59" eb="6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</si>
</sst>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85.2</c:v>
                </c:pt>
                <c:pt idx="1">
                  <c:v>76</c:v>
                </c:pt>
                <c:pt idx="2">
                  <c:v>115.3</c:v>
                </c:pt>
                <c:pt idx="3">
                  <c:v>128.9</c:v>
                </c:pt>
                <c:pt idx="4">
                  <c:v>113.7</c:v>
                </c:pt>
              </c:numCache>
            </c:numRef>
          </c:val>
          <c:extLst>
            <c:ext xmlns:c16="http://schemas.microsoft.com/office/drawing/2014/chart" uri="{C3380CC4-5D6E-409C-BE32-E72D297353CC}">
              <c16:uniqueId val="{00000000-8B85-4E12-89F2-252536E72B00}"/>
            </c:ext>
          </c:extLst>
        </c:ser>
        <c:dLbls>
          <c:showLegendKey val="0"/>
          <c:showVal val="0"/>
          <c:showCatName val="0"/>
          <c:showSerName val="0"/>
          <c:showPercent val="0"/>
          <c:showBubbleSize val="0"/>
        </c:dLbls>
        <c:gapWidth val="150"/>
        <c:axId val="347874440"/>
        <c:axId val="34787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148.80000000000001</c:v>
                </c:pt>
                <c:pt idx="1">
                  <c:v>142.1</c:v>
                </c:pt>
                <c:pt idx="2">
                  <c:v>222.4</c:v>
                </c:pt>
                <c:pt idx="3">
                  <c:v>157</c:v>
                </c:pt>
                <c:pt idx="4">
                  <c:v>150.4</c:v>
                </c:pt>
              </c:numCache>
            </c:numRef>
          </c:val>
          <c:smooth val="0"/>
          <c:extLst>
            <c:ext xmlns:c16="http://schemas.microsoft.com/office/drawing/2014/chart" uri="{C3380CC4-5D6E-409C-BE32-E72D297353CC}">
              <c16:uniqueId val="{00000001-8B85-4E12-89F2-252536E72B00}"/>
            </c:ext>
          </c:extLst>
        </c:ser>
        <c:dLbls>
          <c:showLegendKey val="0"/>
          <c:showVal val="0"/>
          <c:showCatName val="0"/>
          <c:showSerName val="0"/>
          <c:showPercent val="0"/>
          <c:showBubbleSize val="0"/>
        </c:dLbls>
        <c:marker val="1"/>
        <c:smooth val="0"/>
        <c:axId val="347874440"/>
        <c:axId val="347876008"/>
      </c:lineChart>
      <c:dateAx>
        <c:axId val="347874440"/>
        <c:scaling>
          <c:orientation val="minMax"/>
        </c:scaling>
        <c:delete val="1"/>
        <c:axPos val="b"/>
        <c:numFmt formatCode="ge" sourceLinked="1"/>
        <c:majorTickMark val="none"/>
        <c:minorTickMark val="none"/>
        <c:tickLblPos val="none"/>
        <c:crossAx val="347876008"/>
        <c:crosses val="autoZero"/>
        <c:auto val="1"/>
        <c:lblOffset val="100"/>
        <c:baseTimeUnit val="years"/>
      </c:dateAx>
      <c:valAx>
        <c:axId val="34787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AA-40AF-B8D9-FF7158E5FEBE}"/>
            </c:ext>
          </c:extLst>
        </c:ser>
        <c:dLbls>
          <c:showLegendKey val="0"/>
          <c:showVal val="0"/>
          <c:showCatName val="0"/>
          <c:showSerName val="0"/>
          <c:showPercent val="0"/>
          <c:showBubbleSize val="0"/>
        </c:dLbls>
        <c:gapWidth val="150"/>
        <c:axId val="347877184"/>
        <c:axId val="39001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AA-40AF-B8D9-FF7158E5FEBE}"/>
            </c:ext>
          </c:extLst>
        </c:ser>
        <c:dLbls>
          <c:showLegendKey val="0"/>
          <c:showVal val="0"/>
          <c:showCatName val="0"/>
          <c:showSerName val="0"/>
          <c:showPercent val="0"/>
          <c:showBubbleSize val="0"/>
        </c:dLbls>
        <c:marker val="1"/>
        <c:smooth val="0"/>
        <c:axId val="347877184"/>
        <c:axId val="390013160"/>
      </c:lineChart>
      <c:dateAx>
        <c:axId val="347877184"/>
        <c:scaling>
          <c:orientation val="minMax"/>
        </c:scaling>
        <c:delete val="1"/>
        <c:axPos val="b"/>
        <c:numFmt formatCode="ge" sourceLinked="1"/>
        <c:majorTickMark val="none"/>
        <c:minorTickMark val="none"/>
        <c:tickLblPos val="none"/>
        <c:crossAx val="390013160"/>
        <c:crosses val="autoZero"/>
        <c:auto val="1"/>
        <c:lblOffset val="100"/>
        <c:baseTimeUnit val="years"/>
      </c:dateAx>
      <c:valAx>
        <c:axId val="39001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9A-4D68-B64E-D6E64301F3DC}"/>
            </c:ext>
          </c:extLst>
        </c:ser>
        <c:dLbls>
          <c:showLegendKey val="0"/>
          <c:showVal val="0"/>
          <c:showCatName val="0"/>
          <c:showSerName val="0"/>
          <c:showPercent val="0"/>
          <c:showBubbleSize val="0"/>
        </c:dLbls>
        <c:gapWidth val="150"/>
        <c:axId val="390014336"/>
        <c:axId val="39001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1586.1</c:v>
                </c:pt>
                <c:pt idx="1">
                  <c:v>1776.6</c:v>
                </c:pt>
                <c:pt idx="2">
                  <c:v>2211</c:v>
                </c:pt>
                <c:pt idx="3">
                  <c:v>2329.1</c:v>
                </c:pt>
                <c:pt idx="4">
                  <c:v>2368.1999999999998</c:v>
                </c:pt>
              </c:numCache>
            </c:numRef>
          </c:val>
          <c:smooth val="0"/>
          <c:extLst>
            <c:ext xmlns:c16="http://schemas.microsoft.com/office/drawing/2014/chart" uri="{C3380CC4-5D6E-409C-BE32-E72D297353CC}">
              <c16:uniqueId val="{00000001-B69A-4D68-B64E-D6E64301F3DC}"/>
            </c:ext>
          </c:extLst>
        </c:ser>
        <c:dLbls>
          <c:showLegendKey val="0"/>
          <c:showVal val="0"/>
          <c:showCatName val="0"/>
          <c:showSerName val="0"/>
          <c:showPercent val="0"/>
          <c:showBubbleSize val="0"/>
        </c:dLbls>
        <c:marker val="1"/>
        <c:smooth val="0"/>
        <c:axId val="390014336"/>
        <c:axId val="390015512"/>
      </c:lineChart>
      <c:dateAx>
        <c:axId val="390014336"/>
        <c:scaling>
          <c:orientation val="minMax"/>
        </c:scaling>
        <c:delete val="1"/>
        <c:axPos val="b"/>
        <c:numFmt formatCode="ge" sourceLinked="1"/>
        <c:majorTickMark val="none"/>
        <c:minorTickMark val="none"/>
        <c:tickLblPos val="none"/>
        <c:crossAx val="390015512"/>
        <c:crosses val="autoZero"/>
        <c:auto val="1"/>
        <c:lblOffset val="100"/>
        <c:baseTimeUnit val="years"/>
      </c:dateAx>
      <c:valAx>
        <c:axId val="39001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1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58.6</c:v>
                </c:pt>
                <c:pt idx="1">
                  <c:v>60.8</c:v>
                </c:pt>
                <c:pt idx="2">
                  <c:v>62.9</c:v>
                </c:pt>
                <c:pt idx="3">
                  <c:v>61.7</c:v>
                </c:pt>
                <c:pt idx="4">
                  <c:v>64.099999999999994</c:v>
                </c:pt>
              </c:numCache>
            </c:numRef>
          </c:val>
          <c:extLst>
            <c:ext xmlns:c16="http://schemas.microsoft.com/office/drawing/2014/chart" uri="{C3380CC4-5D6E-409C-BE32-E72D297353CC}">
              <c16:uniqueId val="{00000000-F1E0-47A9-848B-8B1A498D80FE}"/>
            </c:ext>
          </c:extLst>
        </c:ser>
        <c:dLbls>
          <c:showLegendKey val="0"/>
          <c:showVal val="0"/>
          <c:showCatName val="0"/>
          <c:showSerName val="0"/>
          <c:showPercent val="0"/>
          <c:showBubbleSize val="0"/>
        </c:dLbls>
        <c:gapWidth val="150"/>
        <c:axId val="390015120"/>
        <c:axId val="3900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63</c:v>
                </c:pt>
                <c:pt idx="1">
                  <c:v>65.3</c:v>
                </c:pt>
                <c:pt idx="2">
                  <c:v>67.5</c:v>
                </c:pt>
                <c:pt idx="3">
                  <c:v>68.2</c:v>
                </c:pt>
                <c:pt idx="4">
                  <c:v>70.7</c:v>
                </c:pt>
              </c:numCache>
            </c:numRef>
          </c:val>
          <c:smooth val="0"/>
          <c:extLst>
            <c:ext xmlns:c16="http://schemas.microsoft.com/office/drawing/2014/chart" uri="{C3380CC4-5D6E-409C-BE32-E72D297353CC}">
              <c16:uniqueId val="{00000001-F1E0-47A9-848B-8B1A498D80FE}"/>
            </c:ext>
          </c:extLst>
        </c:ser>
        <c:dLbls>
          <c:showLegendKey val="0"/>
          <c:showVal val="0"/>
          <c:showCatName val="0"/>
          <c:showSerName val="0"/>
          <c:showPercent val="0"/>
          <c:showBubbleSize val="0"/>
        </c:dLbls>
        <c:marker val="1"/>
        <c:smooth val="0"/>
        <c:axId val="390015120"/>
        <c:axId val="390009632"/>
      </c:lineChart>
      <c:dateAx>
        <c:axId val="390015120"/>
        <c:scaling>
          <c:orientation val="minMax"/>
        </c:scaling>
        <c:delete val="1"/>
        <c:axPos val="b"/>
        <c:numFmt formatCode="ge" sourceLinked="1"/>
        <c:majorTickMark val="none"/>
        <c:minorTickMark val="none"/>
        <c:tickLblPos val="none"/>
        <c:crossAx val="390009632"/>
        <c:crosses val="autoZero"/>
        <c:auto val="1"/>
        <c:lblOffset val="100"/>
        <c:baseTimeUnit val="years"/>
      </c:dateAx>
      <c:valAx>
        <c:axId val="39000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01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30-41B6-B23D-4937A4FBB255}"/>
            </c:ext>
          </c:extLst>
        </c:ser>
        <c:dLbls>
          <c:showLegendKey val="0"/>
          <c:showVal val="0"/>
          <c:showCatName val="0"/>
          <c:showSerName val="0"/>
          <c:showPercent val="0"/>
          <c:showBubbleSize val="0"/>
        </c:dLbls>
        <c:gapWidth val="150"/>
        <c:axId val="392819584"/>
        <c:axId val="39282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0.3</c:v>
                </c:pt>
                <c:pt idx="3">
                  <c:v>0.3</c:v>
                </c:pt>
                <c:pt idx="4">
                  <c:v>0.3</c:v>
                </c:pt>
              </c:numCache>
            </c:numRef>
          </c:val>
          <c:smooth val="0"/>
          <c:extLst>
            <c:ext xmlns:c16="http://schemas.microsoft.com/office/drawing/2014/chart" uri="{C3380CC4-5D6E-409C-BE32-E72D297353CC}">
              <c16:uniqueId val="{00000001-5E30-41B6-B23D-4937A4FBB255}"/>
            </c:ext>
          </c:extLst>
        </c:ser>
        <c:dLbls>
          <c:showLegendKey val="0"/>
          <c:showVal val="0"/>
          <c:showCatName val="0"/>
          <c:showSerName val="0"/>
          <c:showPercent val="0"/>
          <c:showBubbleSize val="0"/>
        </c:dLbls>
        <c:marker val="1"/>
        <c:smooth val="0"/>
        <c:axId val="392819584"/>
        <c:axId val="392823896"/>
      </c:lineChart>
      <c:dateAx>
        <c:axId val="392819584"/>
        <c:scaling>
          <c:orientation val="minMax"/>
        </c:scaling>
        <c:delete val="1"/>
        <c:axPos val="b"/>
        <c:numFmt formatCode="ge" sourceLinked="1"/>
        <c:majorTickMark val="none"/>
        <c:minorTickMark val="none"/>
        <c:tickLblPos val="none"/>
        <c:crossAx val="392823896"/>
        <c:crosses val="autoZero"/>
        <c:auto val="1"/>
        <c:lblOffset val="100"/>
        <c:baseTimeUnit val="years"/>
      </c:dateAx>
      <c:valAx>
        <c:axId val="39282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8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48-4E48-999E-E5D288B2BCC3}"/>
            </c:ext>
          </c:extLst>
        </c:ser>
        <c:dLbls>
          <c:showLegendKey val="0"/>
          <c:showVal val="0"/>
          <c:showCatName val="0"/>
          <c:showSerName val="0"/>
          <c:showPercent val="0"/>
          <c:showBubbleSize val="0"/>
        </c:dLbls>
        <c:gapWidth val="150"/>
        <c:axId val="392820368"/>
        <c:axId val="4534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1</c:v>
                </c:pt>
                <c:pt idx="3">
                  <c:v>1</c:v>
                </c:pt>
                <c:pt idx="4">
                  <c:v>2</c:v>
                </c:pt>
              </c:numCache>
            </c:numRef>
          </c:val>
          <c:smooth val="0"/>
          <c:extLst>
            <c:ext xmlns:c16="http://schemas.microsoft.com/office/drawing/2014/chart" uri="{C3380CC4-5D6E-409C-BE32-E72D297353CC}">
              <c16:uniqueId val="{00000001-9548-4E48-999E-E5D288B2BCC3}"/>
            </c:ext>
          </c:extLst>
        </c:ser>
        <c:dLbls>
          <c:showLegendKey val="0"/>
          <c:showVal val="0"/>
          <c:showCatName val="0"/>
          <c:showSerName val="0"/>
          <c:showPercent val="0"/>
          <c:showBubbleSize val="0"/>
        </c:dLbls>
        <c:marker val="1"/>
        <c:smooth val="0"/>
        <c:axId val="392820368"/>
        <c:axId val="453435896"/>
      </c:lineChart>
      <c:dateAx>
        <c:axId val="392820368"/>
        <c:scaling>
          <c:orientation val="minMax"/>
        </c:scaling>
        <c:delete val="1"/>
        <c:axPos val="b"/>
        <c:numFmt formatCode="ge" sourceLinked="1"/>
        <c:majorTickMark val="none"/>
        <c:minorTickMark val="none"/>
        <c:tickLblPos val="none"/>
        <c:crossAx val="453435896"/>
        <c:crosses val="autoZero"/>
        <c:auto val="1"/>
        <c:lblOffset val="100"/>
        <c:baseTimeUnit val="years"/>
      </c:dateAx>
      <c:valAx>
        <c:axId val="453435896"/>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82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265.8</c:v>
                </c:pt>
                <c:pt idx="1">
                  <c:v>268.89999999999998</c:v>
                </c:pt>
                <c:pt idx="2">
                  <c:v>265.2</c:v>
                </c:pt>
                <c:pt idx="3">
                  <c:v>270.2</c:v>
                </c:pt>
                <c:pt idx="4">
                  <c:v>264</c:v>
                </c:pt>
              </c:numCache>
            </c:numRef>
          </c:val>
          <c:extLst>
            <c:ext xmlns:c16="http://schemas.microsoft.com/office/drawing/2014/chart" uri="{C3380CC4-5D6E-409C-BE32-E72D297353CC}">
              <c16:uniqueId val="{00000000-285D-48EB-885B-9BCDFAA6060D}"/>
            </c:ext>
          </c:extLst>
        </c:ser>
        <c:dLbls>
          <c:showLegendKey val="0"/>
          <c:showVal val="0"/>
          <c:showCatName val="0"/>
          <c:showSerName val="0"/>
          <c:showPercent val="0"/>
          <c:showBubbleSize val="0"/>
        </c:dLbls>
        <c:gapWidth val="150"/>
        <c:axId val="453429624"/>
        <c:axId val="45343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184.4</c:v>
                </c:pt>
                <c:pt idx="1">
                  <c:v>179.9</c:v>
                </c:pt>
                <c:pt idx="2">
                  <c:v>178.1</c:v>
                </c:pt>
                <c:pt idx="3">
                  <c:v>181.7</c:v>
                </c:pt>
                <c:pt idx="4">
                  <c:v>170.8</c:v>
                </c:pt>
              </c:numCache>
            </c:numRef>
          </c:val>
          <c:smooth val="0"/>
          <c:extLst>
            <c:ext xmlns:c16="http://schemas.microsoft.com/office/drawing/2014/chart" uri="{C3380CC4-5D6E-409C-BE32-E72D297353CC}">
              <c16:uniqueId val="{00000001-285D-48EB-885B-9BCDFAA6060D}"/>
            </c:ext>
          </c:extLst>
        </c:ser>
        <c:dLbls>
          <c:showLegendKey val="0"/>
          <c:showVal val="0"/>
          <c:showCatName val="0"/>
          <c:showSerName val="0"/>
          <c:showPercent val="0"/>
          <c:showBubbleSize val="0"/>
        </c:dLbls>
        <c:marker val="1"/>
        <c:smooth val="0"/>
        <c:axId val="453429624"/>
        <c:axId val="453432368"/>
      </c:lineChart>
      <c:dateAx>
        <c:axId val="453429624"/>
        <c:scaling>
          <c:orientation val="minMax"/>
        </c:scaling>
        <c:delete val="1"/>
        <c:axPos val="b"/>
        <c:numFmt formatCode="ge" sourceLinked="1"/>
        <c:majorTickMark val="none"/>
        <c:minorTickMark val="none"/>
        <c:tickLblPos val="none"/>
        <c:crossAx val="453432368"/>
        <c:crosses val="autoZero"/>
        <c:auto val="1"/>
        <c:lblOffset val="100"/>
        <c:baseTimeUnit val="years"/>
      </c:dateAx>
      <c:valAx>
        <c:axId val="45343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42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-0.3</c:v>
                </c:pt>
                <c:pt idx="1">
                  <c:v>-15</c:v>
                </c:pt>
                <c:pt idx="2">
                  <c:v>32.799999999999997</c:v>
                </c:pt>
                <c:pt idx="3">
                  <c:v>41</c:v>
                </c:pt>
                <c:pt idx="4">
                  <c:v>35.799999999999997</c:v>
                </c:pt>
              </c:numCache>
            </c:numRef>
          </c:val>
          <c:extLst>
            <c:ext xmlns:c16="http://schemas.microsoft.com/office/drawing/2014/chart" uri="{C3380CC4-5D6E-409C-BE32-E72D297353CC}">
              <c16:uniqueId val="{00000000-E9B6-40D7-B3CC-AFA255CFEE3D}"/>
            </c:ext>
          </c:extLst>
        </c:ser>
        <c:dLbls>
          <c:showLegendKey val="0"/>
          <c:showVal val="0"/>
          <c:showCatName val="0"/>
          <c:showSerName val="0"/>
          <c:showPercent val="0"/>
          <c:showBubbleSize val="0"/>
        </c:dLbls>
        <c:gapWidth val="150"/>
        <c:axId val="455723744"/>
        <c:axId val="45571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39</c:v>
                </c:pt>
                <c:pt idx="1">
                  <c:v>32.799999999999997</c:v>
                </c:pt>
                <c:pt idx="2">
                  <c:v>68.599999999999994</c:v>
                </c:pt>
                <c:pt idx="3">
                  <c:v>58.5</c:v>
                </c:pt>
                <c:pt idx="4">
                  <c:v>54.8</c:v>
                </c:pt>
              </c:numCache>
            </c:numRef>
          </c:val>
          <c:smooth val="0"/>
          <c:extLst>
            <c:ext xmlns:c16="http://schemas.microsoft.com/office/drawing/2014/chart" uri="{C3380CC4-5D6E-409C-BE32-E72D297353CC}">
              <c16:uniqueId val="{00000001-E9B6-40D7-B3CC-AFA255CFEE3D}"/>
            </c:ext>
          </c:extLst>
        </c:ser>
        <c:dLbls>
          <c:showLegendKey val="0"/>
          <c:showVal val="0"/>
          <c:showCatName val="0"/>
          <c:showSerName val="0"/>
          <c:showPercent val="0"/>
          <c:showBubbleSize val="0"/>
        </c:dLbls>
        <c:marker val="1"/>
        <c:smooth val="0"/>
        <c:axId val="455723744"/>
        <c:axId val="455717080"/>
      </c:lineChart>
      <c:dateAx>
        <c:axId val="455723744"/>
        <c:scaling>
          <c:orientation val="minMax"/>
        </c:scaling>
        <c:delete val="1"/>
        <c:axPos val="b"/>
        <c:numFmt formatCode="ge" sourceLinked="1"/>
        <c:majorTickMark val="none"/>
        <c:minorTickMark val="none"/>
        <c:tickLblPos val="none"/>
        <c:crossAx val="455717080"/>
        <c:crosses val="autoZero"/>
        <c:auto val="1"/>
        <c:lblOffset val="100"/>
        <c:baseTimeUnit val="years"/>
      </c:dateAx>
      <c:valAx>
        <c:axId val="45571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72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-105</c:v>
                </c:pt>
                <c:pt idx="1">
                  <c:v>-6794</c:v>
                </c:pt>
                <c:pt idx="2">
                  <c:v>13447</c:v>
                </c:pt>
                <c:pt idx="3">
                  <c:v>17657</c:v>
                </c:pt>
                <c:pt idx="4">
                  <c:v>14473</c:v>
                </c:pt>
              </c:numCache>
            </c:numRef>
          </c:val>
          <c:extLst>
            <c:ext xmlns:c16="http://schemas.microsoft.com/office/drawing/2014/chart" uri="{C3380CC4-5D6E-409C-BE32-E72D297353CC}">
              <c16:uniqueId val="{00000000-5C8C-4E9C-A1B2-00EA238B82D8}"/>
            </c:ext>
          </c:extLst>
        </c:ser>
        <c:dLbls>
          <c:showLegendKey val="0"/>
          <c:showVal val="0"/>
          <c:showCatName val="0"/>
          <c:showSerName val="0"/>
          <c:showPercent val="0"/>
          <c:showBubbleSize val="0"/>
        </c:dLbls>
        <c:gapWidth val="150"/>
        <c:axId val="455721000"/>
        <c:axId val="4557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26948</c:v>
                </c:pt>
                <c:pt idx="1">
                  <c:v>22512</c:v>
                </c:pt>
                <c:pt idx="2">
                  <c:v>36335</c:v>
                </c:pt>
                <c:pt idx="3">
                  <c:v>34707</c:v>
                </c:pt>
                <c:pt idx="4">
                  <c:v>31584</c:v>
                </c:pt>
              </c:numCache>
            </c:numRef>
          </c:val>
          <c:smooth val="0"/>
          <c:extLst>
            <c:ext xmlns:c16="http://schemas.microsoft.com/office/drawing/2014/chart" uri="{C3380CC4-5D6E-409C-BE32-E72D297353CC}">
              <c16:uniqueId val="{00000001-5C8C-4E9C-A1B2-00EA238B82D8}"/>
            </c:ext>
          </c:extLst>
        </c:ser>
        <c:dLbls>
          <c:showLegendKey val="0"/>
          <c:showVal val="0"/>
          <c:showCatName val="0"/>
          <c:showSerName val="0"/>
          <c:showPercent val="0"/>
          <c:showBubbleSize val="0"/>
        </c:dLbls>
        <c:marker val="1"/>
        <c:smooth val="0"/>
        <c:axId val="455721000"/>
        <c:axId val="455717864"/>
      </c:lineChart>
      <c:dateAx>
        <c:axId val="455721000"/>
        <c:scaling>
          <c:orientation val="minMax"/>
        </c:scaling>
        <c:delete val="1"/>
        <c:axPos val="b"/>
        <c:numFmt formatCode="ge" sourceLinked="1"/>
        <c:majorTickMark val="none"/>
        <c:minorTickMark val="none"/>
        <c:tickLblPos val="none"/>
        <c:crossAx val="455717864"/>
        <c:crosses val="autoZero"/>
        <c:auto val="1"/>
        <c:lblOffset val="100"/>
        <c:baseTimeUnit val="years"/>
      </c:dateAx>
      <c:valAx>
        <c:axId val="45571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72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R40"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フェニックス通り駐車場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7412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93.2</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85.2</v>
      </c>
      <c r="V31" s="118"/>
      <c r="W31" s="118"/>
      <c r="X31" s="118"/>
      <c r="Y31" s="118"/>
      <c r="Z31" s="118"/>
      <c r="AA31" s="118"/>
      <c r="AB31" s="118"/>
      <c r="AC31" s="118"/>
      <c r="AD31" s="118"/>
      <c r="AE31" s="118"/>
      <c r="AF31" s="118"/>
      <c r="AG31" s="118"/>
      <c r="AH31" s="118"/>
      <c r="AI31" s="118"/>
      <c r="AJ31" s="118"/>
      <c r="AK31" s="118"/>
      <c r="AL31" s="118"/>
      <c r="AM31" s="118"/>
      <c r="AN31" s="118">
        <f>データ!Z7</f>
        <v>76</v>
      </c>
      <c r="AO31" s="118"/>
      <c r="AP31" s="118"/>
      <c r="AQ31" s="118"/>
      <c r="AR31" s="118"/>
      <c r="AS31" s="118"/>
      <c r="AT31" s="118"/>
      <c r="AU31" s="118"/>
      <c r="AV31" s="118"/>
      <c r="AW31" s="118"/>
      <c r="AX31" s="118"/>
      <c r="AY31" s="118"/>
      <c r="AZ31" s="118"/>
      <c r="BA31" s="118"/>
      <c r="BB31" s="118"/>
      <c r="BC31" s="118"/>
      <c r="BD31" s="118"/>
      <c r="BE31" s="118"/>
      <c r="BF31" s="118"/>
      <c r="BG31" s="118">
        <f>データ!AA7</f>
        <v>115.3</v>
      </c>
      <c r="BH31" s="118"/>
      <c r="BI31" s="118"/>
      <c r="BJ31" s="118"/>
      <c r="BK31" s="118"/>
      <c r="BL31" s="118"/>
      <c r="BM31" s="118"/>
      <c r="BN31" s="118"/>
      <c r="BO31" s="118"/>
      <c r="BP31" s="118"/>
      <c r="BQ31" s="118"/>
      <c r="BR31" s="118"/>
      <c r="BS31" s="118"/>
      <c r="BT31" s="118"/>
      <c r="BU31" s="118"/>
      <c r="BV31" s="118"/>
      <c r="BW31" s="118"/>
      <c r="BX31" s="118"/>
      <c r="BY31" s="118"/>
      <c r="BZ31" s="118">
        <f>データ!AB7</f>
        <v>128.9</v>
      </c>
      <c r="CA31" s="118"/>
      <c r="CB31" s="118"/>
      <c r="CC31" s="118"/>
      <c r="CD31" s="118"/>
      <c r="CE31" s="118"/>
      <c r="CF31" s="118"/>
      <c r="CG31" s="118"/>
      <c r="CH31" s="118"/>
      <c r="CI31" s="118"/>
      <c r="CJ31" s="118"/>
      <c r="CK31" s="118"/>
      <c r="CL31" s="118"/>
      <c r="CM31" s="118"/>
      <c r="CN31" s="118"/>
      <c r="CO31" s="118"/>
      <c r="CP31" s="118"/>
      <c r="CQ31" s="118"/>
      <c r="CR31" s="118"/>
      <c r="CS31" s="118">
        <f>データ!AC7</f>
        <v>113.7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265.8</v>
      </c>
      <c r="JD31" s="120"/>
      <c r="JE31" s="120"/>
      <c r="JF31" s="120"/>
      <c r="JG31" s="120"/>
      <c r="JH31" s="120"/>
      <c r="JI31" s="120"/>
      <c r="JJ31" s="120"/>
      <c r="JK31" s="120"/>
      <c r="JL31" s="120"/>
      <c r="JM31" s="120"/>
      <c r="JN31" s="120"/>
      <c r="JO31" s="120"/>
      <c r="JP31" s="120"/>
      <c r="JQ31" s="120"/>
      <c r="JR31" s="120"/>
      <c r="JS31" s="120"/>
      <c r="JT31" s="120"/>
      <c r="JU31" s="121"/>
      <c r="JV31" s="119">
        <f>データ!DL7</f>
        <v>268.89999999999998</v>
      </c>
      <c r="JW31" s="120"/>
      <c r="JX31" s="120"/>
      <c r="JY31" s="120"/>
      <c r="JZ31" s="120"/>
      <c r="KA31" s="120"/>
      <c r="KB31" s="120"/>
      <c r="KC31" s="120"/>
      <c r="KD31" s="120"/>
      <c r="KE31" s="120"/>
      <c r="KF31" s="120"/>
      <c r="KG31" s="120"/>
      <c r="KH31" s="120"/>
      <c r="KI31" s="120"/>
      <c r="KJ31" s="120"/>
      <c r="KK31" s="120"/>
      <c r="KL31" s="120"/>
      <c r="KM31" s="120"/>
      <c r="KN31" s="121"/>
      <c r="KO31" s="119">
        <f>データ!DM7</f>
        <v>265.2</v>
      </c>
      <c r="KP31" s="120"/>
      <c r="KQ31" s="120"/>
      <c r="KR31" s="120"/>
      <c r="KS31" s="120"/>
      <c r="KT31" s="120"/>
      <c r="KU31" s="120"/>
      <c r="KV31" s="120"/>
      <c r="KW31" s="120"/>
      <c r="KX31" s="120"/>
      <c r="KY31" s="120"/>
      <c r="KZ31" s="120"/>
      <c r="LA31" s="120"/>
      <c r="LB31" s="120"/>
      <c r="LC31" s="120"/>
      <c r="LD31" s="120"/>
      <c r="LE31" s="120"/>
      <c r="LF31" s="120"/>
      <c r="LG31" s="121"/>
      <c r="LH31" s="119">
        <f>データ!DN7</f>
        <v>270.2</v>
      </c>
      <c r="LI31" s="120"/>
      <c r="LJ31" s="120"/>
      <c r="LK31" s="120"/>
      <c r="LL31" s="120"/>
      <c r="LM31" s="120"/>
      <c r="LN31" s="120"/>
      <c r="LO31" s="120"/>
      <c r="LP31" s="120"/>
      <c r="LQ31" s="120"/>
      <c r="LR31" s="120"/>
      <c r="LS31" s="120"/>
      <c r="LT31" s="120"/>
      <c r="LU31" s="120"/>
      <c r="LV31" s="120"/>
      <c r="LW31" s="120"/>
      <c r="LX31" s="120"/>
      <c r="LY31" s="120"/>
      <c r="LZ31" s="121"/>
      <c r="MA31" s="119">
        <f>データ!DO7</f>
        <v>264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148.80000000000001</v>
      </c>
      <c r="V32" s="118"/>
      <c r="W32" s="118"/>
      <c r="X32" s="118"/>
      <c r="Y32" s="118"/>
      <c r="Z32" s="118"/>
      <c r="AA32" s="118"/>
      <c r="AB32" s="118"/>
      <c r="AC32" s="118"/>
      <c r="AD32" s="118"/>
      <c r="AE32" s="118"/>
      <c r="AF32" s="118"/>
      <c r="AG32" s="118"/>
      <c r="AH32" s="118"/>
      <c r="AI32" s="118"/>
      <c r="AJ32" s="118"/>
      <c r="AK32" s="118"/>
      <c r="AL32" s="118"/>
      <c r="AM32" s="118"/>
      <c r="AN32" s="118">
        <f>データ!AE7</f>
        <v>142.1</v>
      </c>
      <c r="AO32" s="118"/>
      <c r="AP32" s="118"/>
      <c r="AQ32" s="118"/>
      <c r="AR32" s="118"/>
      <c r="AS32" s="118"/>
      <c r="AT32" s="118"/>
      <c r="AU32" s="118"/>
      <c r="AV32" s="118"/>
      <c r="AW32" s="118"/>
      <c r="AX32" s="118"/>
      <c r="AY32" s="118"/>
      <c r="AZ32" s="118"/>
      <c r="BA32" s="118"/>
      <c r="BB32" s="118"/>
      <c r="BC32" s="118"/>
      <c r="BD32" s="118"/>
      <c r="BE32" s="118"/>
      <c r="BF32" s="118"/>
      <c r="BG32" s="118">
        <f>データ!AF7</f>
        <v>222.4</v>
      </c>
      <c r="BH32" s="118"/>
      <c r="BI32" s="118"/>
      <c r="BJ32" s="118"/>
      <c r="BK32" s="118"/>
      <c r="BL32" s="118"/>
      <c r="BM32" s="118"/>
      <c r="BN32" s="118"/>
      <c r="BO32" s="118"/>
      <c r="BP32" s="118"/>
      <c r="BQ32" s="118"/>
      <c r="BR32" s="118"/>
      <c r="BS32" s="118"/>
      <c r="BT32" s="118"/>
      <c r="BU32" s="118"/>
      <c r="BV32" s="118"/>
      <c r="BW32" s="118"/>
      <c r="BX32" s="118"/>
      <c r="BY32" s="118"/>
      <c r="BZ32" s="118">
        <f>データ!AG7</f>
        <v>157</v>
      </c>
      <c r="CA32" s="118"/>
      <c r="CB32" s="118"/>
      <c r="CC32" s="118"/>
      <c r="CD32" s="118"/>
      <c r="CE32" s="118"/>
      <c r="CF32" s="118"/>
      <c r="CG32" s="118"/>
      <c r="CH32" s="118"/>
      <c r="CI32" s="118"/>
      <c r="CJ32" s="118"/>
      <c r="CK32" s="118"/>
      <c r="CL32" s="118"/>
      <c r="CM32" s="118"/>
      <c r="CN32" s="118"/>
      <c r="CO32" s="118"/>
      <c r="CP32" s="118"/>
      <c r="CQ32" s="118"/>
      <c r="CR32" s="118"/>
      <c r="CS32" s="118">
        <f>データ!AH7</f>
        <v>150.4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0.3</v>
      </c>
      <c r="FY32" s="118"/>
      <c r="FZ32" s="118"/>
      <c r="GA32" s="118"/>
      <c r="GB32" s="118"/>
      <c r="GC32" s="118"/>
      <c r="GD32" s="118"/>
      <c r="GE32" s="118"/>
      <c r="GF32" s="118"/>
      <c r="GG32" s="118"/>
      <c r="GH32" s="118"/>
      <c r="GI32" s="118"/>
      <c r="GJ32" s="118"/>
      <c r="GK32" s="118"/>
      <c r="GL32" s="118"/>
      <c r="GM32" s="118"/>
      <c r="GN32" s="118"/>
      <c r="GO32" s="118"/>
      <c r="GP32" s="118"/>
      <c r="GQ32" s="118">
        <f>データ!AR7</f>
        <v>0.3</v>
      </c>
      <c r="GR32" s="118"/>
      <c r="GS32" s="118"/>
      <c r="GT32" s="118"/>
      <c r="GU32" s="118"/>
      <c r="GV32" s="118"/>
      <c r="GW32" s="118"/>
      <c r="GX32" s="118"/>
      <c r="GY32" s="118"/>
      <c r="GZ32" s="118"/>
      <c r="HA32" s="118"/>
      <c r="HB32" s="118"/>
      <c r="HC32" s="118"/>
      <c r="HD32" s="118"/>
      <c r="HE32" s="118"/>
      <c r="HF32" s="118"/>
      <c r="HG32" s="118"/>
      <c r="HH32" s="118"/>
      <c r="HI32" s="118"/>
      <c r="HJ32" s="118">
        <f>データ!AS7</f>
        <v>0.3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184.4</v>
      </c>
      <c r="JD32" s="120"/>
      <c r="JE32" s="120"/>
      <c r="JF32" s="120"/>
      <c r="JG32" s="120"/>
      <c r="JH32" s="120"/>
      <c r="JI32" s="120"/>
      <c r="JJ32" s="120"/>
      <c r="JK32" s="120"/>
      <c r="JL32" s="120"/>
      <c r="JM32" s="120"/>
      <c r="JN32" s="120"/>
      <c r="JO32" s="120"/>
      <c r="JP32" s="120"/>
      <c r="JQ32" s="120"/>
      <c r="JR32" s="120"/>
      <c r="JS32" s="120"/>
      <c r="JT32" s="120"/>
      <c r="JU32" s="121"/>
      <c r="JV32" s="119">
        <f>データ!DQ7</f>
        <v>179.9</v>
      </c>
      <c r="JW32" s="120"/>
      <c r="JX32" s="120"/>
      <c r="JY32" s="120"/>
      <c r="JZ32" s="120"/>
      <c r="KA32" s="120"/>
      <c r="KB32" s="120"/>
      <c r="KC32" s="120"/>
      <c r="KD32" s="120"/>
      <c r="KE32" s="120"/>
      <c r="KF32" s="120"/>
      <c r="KG32" s="120"/>
      <c r="KH32" s="120"/>
      <c r="KI32" s="120"/>
      <c r="KJ32" s="120"/>
      <c r="KK32" s="120"/>
      <c r="KL32" s="120"/>
      <c r="KM32" s="120"/>
      <c r="KN32" s="121"/>
      <c r="KO32" s="119">
        <f>データ!DR7</f>
        <v>178.1</v>
      </c>
      <c r="KP32" s="120"/>
      <c r="KQ32" s="120"/>
      <c r="KR32" s="120"/>
      <c r="KS32" s="120"/>
      <c r="KT32" s="120"/>
      <c r="KU32" s="120"/>
      <c r="KV32" s="120"/>
      <c r="KW32" s="120"/>
      <c r="KX32" s="120"/>
      <c r="KY32" s="120"/>
      <c r="KZ32" s="120"/>
      <c r="LA32" s="120"/>
      <c r="LB32" s="120"/>
      <c r="LC32" s="120"/>
      <c r="LD32" s="120"/>
      <c r="LE32" s="120"/>
      <c r="LF32" s="120"/>
      <c r="LG32" s="121"/>
      <c r="LH32" s="119">
        <f>データ!DS7</f>
        <v>181.7</v>
      </c>
      <c r="LI32" s="120"/>
      <c r="LJ32" s="120"/>
      <c r="LK32" s="120"/>
      <c r="LL32" s="120"/>
      <c r="LM32" s="120"/>
      <c r="LN32" s="120"/>
      <c r="LO32" s="120"/>
      <c r="LP32" s="120"/>
      <c r="LQ32" s="120"/>
      <c r="LR32" s="120"/>
      <c r="LS32" s="120"/>
      <c r="LT32" s="120"/>
      <c r="LU32" s="120"/>
      <c r="LV32" s="120"/>
      <c r="LW32" s="120"/>
      <c r="LX32" s="120"/>
      <c r="LY32" s="120"/>
      <c r="LZ32" s="121"/>
      <c r="MA32" s="119">
        <f>データ!DT7</f>
        <v>170.8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-0.3</v>
      </c>
      <c r="EM52" s="118"/>
      <c r="EN52" s="118"/>
      <c r="EO52" s="118"/>
      <c r="EP52" s="118"/>
      <c r="EQ52" s="118"/>
      <c r="ER52" s="118"/>
      <c r="ES52" s="118"/>
      <c r="ET52" s="118"/>
      <c r="EU52" s="118"/>
      <c r="EV52" s="118"/>
      <c r="EW52" s="118"/>
      <c r="EX52" s="118"/>
      <c r="EY52" s="118"/>
      <c r="EZ52" s="118"/>
      <c r="FA52" s="118"/>
      <c r="FB52" s="118"/>
      <c r="FC52" s="118"/>
      <c r="FD52" s="118"/>
      <c r="FE52" s="118">
        <f>データ!BG7</f>
        <v>-15</v>
      </c>
      <c r="FF52" s="118"/>
      <c r="FG52" s="118"/>
      <c r="FH52" s="118"/>
      <c r="FI52" s="118"/>
      <c r="FJ52" s="118"/>
      <c r="FK52" s="118"/>
      <c r="FL52" s="118"/>
      <c r="FM52" s="118"/>
      <c r="FN52" s="118"/>
      <c r="FO52" s="118"/>
      <c r="FP52" s="118"/>
      <c r="FQ52" s="118"/>
      <c r="FR52" s="118"/>
      <c r="FS52" s="118"/>
      <c r="FT52" s="118"/>
      <c r="FU52" s="118"/>
      <c r="FV52" s="118"/>
      <c r="FW52" s="118"/>
      <c r="FX52" s="118">
        <f>データ!BH7</f>
        <v>32.799999999999997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41</v>
      </c>
      <c r="GR52" s="118"/>
      <c r="GS52" s="118"/>
      <c r="GT52" s="118"/>
      <c r="GU52" s="118"/>
      <c r="GV52" s="118"/>
      <c r="GW52" s="118"/>
      <c r="GX52" s="118"/>
      <c r="GY52" s="118"/>
      <c r="GZ52" s="118"/>
      <c r="HA52" s="118"/>
      <c r="HB52" s="118"/>
      <c r="HC52" s="118"/>
      <c r="HD52" s="118"/>
      <c r="HE52" s="118"/>
      <c r="HF52" s="118"/>
      <c r="HG52" s="118"/>
      <c r="HH52" s="118"/>
      <c r="HI52" s="118"/>
      <c r="HJ52" s="118">
        <f>データ!BJ7</f>
        <v>35.799999999999997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-105</v>
      </c>
      <c r="JD52" s="126"/>
      <c r="JE52" s="126"/>
      <c r="JF52" s="126"/>
      <c r="JG52" s="126"/>
      <c r="JH52" s="126"/>
      <c r="JI52" s="126"/>
      <c r="JJ52" s="126"/>
      <c r="JK52" s="126"/>
      <c r="JL52" s="126"/>
      <c r="JM52" s="126"/>
      <c r="JN52" s="126"/>
      <c r="JO52" s="126"/>
      <c r="JP52" s="126"/>
      <c r="JQ52" s="126"/>
      <c r="JR52" s="126"/>
      <c r="JS52" s="126"/>
      <c r="JT52" s="126"/>
      <c r="JU52" s="126"/>
      <c r="JV52" s="126">
        <f>データ!BR7</f>
        <v>-6794</v>
      </c>
      <c r="JW52" s="126"/>
      <c r="JX52" s="126"/>
      <c r="JY52" s="126"/>
      <c r="JZ52" s="126"/>
      <c r="KA52" s="126"/>
      <c r="KB52" s="126"/>
      <c r="KC52" s="126"/>
      <c r="KD52" s="126"/>
      <c r="KE52" s="126"/>
      <c r="KF52" s="126"/>
      <c r="KG52" s="126"/>
      <c r="KH52" s="126"/>
      <c r="KI52" s="126"/>
      <c r="KJ52" s="126"/>
      <c r="KK52" s="126"/>
      <c r="KL52" s="126"/>
      <c r="KM52" s="126"/>
      <c r="KN52" s="126"/>
      <c r="KO52" s="126">
        <f>データ!BS7</f>
        <v>13447</v>
      </c>
      <c r="KP52" s="126"/>
      <c r="KQ52" s="126"/>
      <c r="KR52" s="126"/>
      <c r="KS52" s="126"/>
      <c r="KT52" s="126"/>
      <c r="KU52" s="126"/>
      <c r="KV52" s="126"/>
      <c r="KW52" s="126"/>
      <c r="KX52" s="126"/>
      <c r="KY52" s="126"/>
      <c r="KZ52" s="126"/>
      <c r="LA52" s="126"/>
      <c r="LB52" s="126"/>
      <c r="LC52" s="126"/>
      <c r="LD52" s="126"/>
      <c r="LE52" s="126"/>
      <c r="LF52" s="126"/>
      <c r="LG52" s="126"/>
      <c r="LH52" s="126">
        <f>データ!BT7</f>
        <v>17657</v>
      </c>
      <c r="LI52" s="126"/>
      <c r="LJ52" s="126"/>
      <c r="LK52" s="126"/>
      <c r="LL52" s="126"/>
      <c r="LM52" s="126"/>
      <c r="LN52" s="126"/>
      <c r="LO52" s="126"/>
      <c r="LP52" s="126"/>
      <c r="LQ52" s="126"/>
      <c r="LR52" s="126"/>
      <c r="LS52" s="126"/>
      <c r="LT52" s="126"/>
      <c r="LU52" s="126"/>
      <c r="LV52" s="126"/>
      <c r="LW52" s="126"/>
      <c r="LX52" s="126"/>
      <c r="LY52" s="126"/>
      <c r="LZ52" s="126"/>
      <c r="MA52" s="126">
        <f>データ!BU7</f>
        <v>14473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1</v>
      </c>
      <c r="BH53" s="126"/>
      <c r="BI53" s="126"/>
      <c r="BJ53" s="126"/>
      <c r="BK53" s="126"/>
      <c r="BL53" s="126"/>
      <c r="BM53" s="126"/>
      <c r="BN53" s="126"/>
      <c r="BO53" s="126"/>
      <c r="BP53" s="126"/>
      <c r="BQ53" s="126"/>
      <c r="BR53" s="126"/>
      <c r="BS53" s="126"/>
      <c r="BT53" s="126"/>
      <c r="BU53" s="126"/>
      <c r="BV53" s="126"/>
      <c r="BW53" s="126"/>
      <c r="BX53" s="126"/>
      <c r="BY53" s="126"/>
      <c r="BZ53" s="126">
        <f>データ!BC7</f>
        <v>1</v>
      </c>
      <c r="CA53" s="126"/>
      <c r="CB53" s="126"/>
      <c r="CC53" s="126"/>
      <c r="CD53" s="126"/>
      <c r="CE53" s="126"/>
      <c r="CF53" s="126"/>
      <c r="CG53" s="126"/>
      <c r="CH53" s="126"/>
      <c r="CI53" s="126"/>
      <c r="CJ53" s="126"/>
      <c r="CK53" s="126"/>
      <c r="CL53" s="126"/>
      <c r="CM53" s="126"/>
      <c r="CN53" s="126"/>
      <c r="CO53" s="126"/>
      <c r="CP53" s="126"/>
      <c r="CQ53" s="126"/>
      <c r="CR53" s="126"/>
      <c r="CS53" s="126">
        <f>データ!BD7</f>
        <v>2</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39</v>
      </c>
      <c r="EM53" s="118"/>
      <c r="EN53" s="118"/>
      <c r="EO53" s="118"/>
      <c r="EP53" s="118"/>
      <c r="EQ53" s="118"/>
      <c r="ER53" s="118"/>
      <c r="ES53" s="118"/>
      <c r="ET53" s="118"/>
      <c r="EU53" s="118"/>
      <c r="EV53" s="118"/>
      <c r="EW53" s="118"/>
      <c r="EX53" s="118"/>
      <c r="EY53" s="118"/>
      <c r="EZ53" s="118"/>
      <c r="FA53" s="118"/>
      <c r="FB53" s="118"/>
      <c r="FC53" s="118"/>
      <c r="FD53" s="118"/>
      <c r="FE53" s="118">
        <f>データ!BL7</f>
        <v>32.799999999999997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68.599999999999994</v>
      </c>
      <c r="FY53" s="118"/>
      <c r="FZ53" s="118"/>
      <c r="GA53" s="118"/>
      <c r="GB53" s="118"/>
      <c r="GC53" s="118"/>
      <c r="GD53" s="118"/>
      <c r="GE53" s="118"/>
      <c r="GF53" s="118"/>
      <c r="GG53" s="118"/>
      <c r="GH53" s="118"/>
      <c r="GI53" s="118"/>
      <c r="GJ53" s="118"/>
      <c r="GK53" s="118"/>
      <c r="GL53" s="118"/>
      <c r="GM53" s="118"/>
      <c r="GN53" s="118"/>
      <c r="GO53" s="118"/>
      <c r="GP53" s="118"/>
      <c r="GQ53" s="118">
        <f>データ!BN7</f>
        <v>58.5</v>
      </c>
      <c r="GR53" s="118"/>
      <c r="GS53" s="118"/>
      <c r="GT53" s="118"/>
      <c r="GU53" s="118"/>
      <c r="GV53" s="118"/>
      <c r="GW53" s="118"/>
      <c r="GX53" s="118"/>
      <c r="GY53" s="118"/>
      <c r="GZ53" s="118"/>
      <c r="HA53" s="118"/>
      <c r="HB53" s="118"/>
      <c r="HC53" s="118"/>
      <c r="HD53" s="118"/>
      <c r="HE53" s="118"/>
      <c r="HF53" s="118"/>
      <c r="HG53" s="118"/>
      <c r="HH53" s="118"/>
      <c r="HI53" s="118"/>
      <c r="HJ53" s="118">
        <f>データ!BO7</f>
        <v>54.8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26948</v>
      </c>
      <c r="JD53" s="126"/>
      <c r="JE53" s="126"/>
      <c r="JF53" s="126"/>
      <c r="JG53" s="126"/>
      <c r="JH53" s="126"/>
      <c r="JI53" s="126"/>
      <c r="JJ53" s="126"/>
      <c r="JK53" s="126"/>
      <c r="JL53" s="126"/>
      <c r="JM53" s="126"/>
      <c r="JN53" s="126"/>
      <c r="JO53" s="126"/>
      <c r="JP53" s="126"/>
      <c r="JQ53" s="126"/>
      <c r="JR53" s="126"/>
      <c r="JS53" s="126"/>
      <c r="JT53" s="126"/>
      <c r="JU53" s="126"/>
      <c r="JV53" s="126">
        <f>データ!BW7</f>
        <v>22512</v>
      </c>
      <c r="JW53" s="126"/>
      <c r="JX53" s="126"/>
      <c r="JY53" s="126"/>
      <c r="JZ53" s="126"/>
      <c r="KA53" s="126"/>
      <c r="KB53" s="126"/>
      <c r="KC53" s="126"/>
      <c r="KD53" s="126"/>
      <c r="KE53" s="126"/>
      <c r="KF53" s="126"/>
      <c r="KG53" s="126"/>
      <c r="KH53" s="126"/>
      <c r="KI53" s="126"/>
      <c r="KJ53" s="126"/>
      <c r="KK53" s="126"/>
      <c r="KL53" s="126"/>
      <c r="KM53" s="126"/>
      <c r="KN53" s="126"/>
      <c r="KO53" s="126">
        <f>データ!BX7</f>
        <v>36335</v>
      </c>
      <c r="KP53" s="126"/>
      <c r="KQ53" s="126"/>
      <c r="KR53" s="126"/>
      <c r="KS53" s="126"/>
      <c r="KT53" s="126"/>
      <c r="KU53" s="126"/>
      <c r="KV53" s="126"/>
      <c r="KW53" s="126"/>
      <c r="KX53" s="126"/>
      <c r="KY53" s="126"/>
      <c r="KZ53" s="126"/>
      <c r="LA53" s="126"/>
      <c r="LB53" s="126"/>
      <c r="LC53" s="126"/>
      <c r="LD53" s="126"/>
      <c r="LE53" s="126"/>
      <c r="LF53" s="126"/>
      <c r="LG53" s="126"/>
      <c r="LH53" s="126">
        <f>データ!BY7</f>
        <v>34707</v>
      </c>
      <c r="LI53" s="126"/>
      <c r="LJ53" s="126"/>
      <c r="LK53" s="126"/>
      <c r="LL53" s="126"/>
      <c r="LM53" s="126"/>
      <c r="LN53" s="126"/>
      <c r="LO53" s="126"/>
      <c r="LP53" s="126"/>
      <c r="LQ53" s="126"/>
      <c r="LR53" s="126"/>
      <c r="LS53" s="126"/>
      <c r="LT53" s="126"/>
      <c r="LU53" s="126"/>
      <c r="LV53" s="126"/>
      <c r="LW53" s="126"/>
      <c r="LX53" s="126"/>
      <c r="LY53" s="126"/>
      <c r="LZ53" s="126"/>
      <c r="MA53" s="126">
        <f>データ!BZ7</f>
        <v>31584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296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58.6</v>
      </c>
      <c r="S77" s="120"/>
      <c r="T77" s="120"/>
      <c r="U77" s="120"/>
      <c r="V77" s="120"/>
      <c r="W77" s="120"/>
      <c r="X77" s="120"/>
      <c r="Y77" s="120"/>
      <c r="Z77" s="120"/>
      <c r="AA77" s="120"/>
      <c r="AB77" s="120"/>
      <c r="AC77" s="120"/>
      <c r="AD77" s="120"/>
      <c r="AE77" s="120"/>
      <c r="AF77" s="121"/>
      <c r="AG77" s="119">
        <f>データ!CC7</f>
        <v>60.8</v>
      </c>
      <c r="AH77" s="120"/>
      <c r="AI77" s="120"/>
      <c r="AJ77" s="120"/>
      <c r="AK77" s="120"/>
      <c r="AL77" s="120"/>
      <c r="AM77" s="120"/>
      <c r="AN77" s="120"/>
      <c r="AO77" s="120"/>
      <c r="AP77" s="120"/>
      <c r="AQ77" s="120"/>
      <c r="AR77" s="120"/>
      <c r="AS77" s="120"/>
      <c r="AT77" s="120"/>
      <c r="AU77" s="121"/>
      <c r="AV77" s="119">
        <f>データ!CD7</f>
        <v>62.9</v>
      </c>
      <c r="AW77" s="120"/>
      <c r="AX77" s="120"/>
      <c r="AY77" s="120"/>
      <c r="AZ77" s="120"/>
      <c r="BA77" s="120"/>
      <c r="BB77" s="120"/>
      <c r="BC77" s="120"/>
      <c r="BD77" s="120"/>
      <c r="BE77" s="120"/>
      <c r="BF77" s="120"/>
      <c r="BG77" s="120"/>
      <c r="BH77" s="120"/>
      <c r="BI77" s="120"/>
      <c r="BJ77" s="121"/>
      <c r="BK77" s="119">
        <f>データ!CE7</f>
        <v>61.7</v>
      </c>
      <c r="BL77" s="120"/>
      <c r="BM77" s="120"/>
      <c r="BN77" s="120"/>
      <c r="BO77" s="120"/>
      <c r="BP77" s="120"/>
      <c r="BQ77" s="120"/>
      <c r="BR77" s="120"/>
      <c r="BS77" s="120"/>
      <c r="BT77" s="120"/>
      <c r="BU77" s="120"/>
      <c r="BV77" s="120"/>
      <c r="BW77" s="120"/>
      <c r="BX77" s="120"/>
      <c r="BY77" s="121"/>
      <c r="BZ77" s="119">
        <f>データ!CF7</f>
        <v>64.099999999999994</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63</v>
      </c>
      <c r="S78" s="120"/>
      <c r="T78" s="120"/>
      <c r="U78" s="120"/>
      <c r="V78" s="120"/>
      <c r="W78" s="120"/>
      <c r="X78" s="120"/>
      <c r="Y78" s="120"/>
      <c r="Z78" s="120"/>
      <c r="AA78" s="120"/>
      <c r="AB78" s="120"/>
      <c r="AC78" s="120"/>
      <c r="AD78" s="120"/>
      <c r="AE78" s="120"/>
      <c r="AF78" s="121"/>
      <c r="AG78" s="119">
        <f>データ!CH7</f>
        <v>65.3</v>
      </c>
      <c r="AH78" s="120"/>
      <c r="AI78" s="120"/>
      <c r="AJ78" s="120"/>
      <c r="AK78" s="120"/>
      <c r="AL78" s="120"/>
      <c r="AM78" s="120"/>
      <c r="AN78" s="120"/>
      <c r="AO78" s="120"/>
      <c r="AP78" s="120"/>
      <c r="AQ78" s="120"/>
      <c r="AR78" s="120"/>
      <c r="AS78" s="120"/>
      <c r="AT78" s="120"/>
      <c r="AU78" s="121"/>
      <c r="AV78" s="119">
        <f>データ!CI7</f>
        <v>67.5</v>
      </c>
      <c r="AW78" s="120"/>
      <c r="AX78" s="120"/>
      <c r="AY78" s="120"/>
      <c r="AZ78" s="120"/>
      <c r="BA78" s="120"/>
      <c r="BB78" s="120"/>
      <c r="BC78" s="120"/>
      <c r="BD78" s="120"/>
      <c r="BE78" s="120"/>
      <c r="BF78" s="120"/>
      <c r="BG78" s="120"/>
      <c r="BH78" s="120"/>
      <c r="BI78" s="120"/>
      <c r="BJ78" s="121"/>
      <c r="BK78" s="119">
        <f>データ!CJ7</f>
        <v>68.2</v>
      </c>
      <c r="BL78" s="120"/>
      <c r="BM78" s="120"/>
      <c r="BN78" s="120"/>
      <c r="BO78" s="120"/>
      <c r="BP78" s="120"/>
      <c r="BQ78" s="120"/>
      <c r="BR78" s="120"/>
      <c r="BS78" s="120"/>
      <c r="BT78" s="120"/>
      <c r="BU78" s="120"/>
      <c r="BV78" s="120"/>
      <c r="BW78" s="120"/>
      <c r="BX78" s="120"/>
      <c r="BY78" s="121"/>
      <c r="BZ78" s="119">
        <f>データ!CK7</f>
        <v>70.7</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1586.1</v>
      </c>
      <c r="GM78" s="120"/>
      <c r="GN78" s="120"/>
      <c r="GO78" s="120"/>
      <c r="GP78" s="120"/>
      <c r="GQ78" s="120"/>
      <c r="GR78" s="120"/>
      <c r="GS78" s="120"/>
      <c r="GT78" s="120"/>
      <c r="GU78" s="120"/>
      <c r="GV78" s="120"/>
      <c r="GW78" s="120"/>
      <c r="GX78" s="120"/>
      <c r="GY78" s="120"/>
      <c r="GZ78" s="121"/>
      <c r="HA78" s="119">
        <f>データ!CU7</f>
        <v>1776.6</v>
      </c>
      <c r="HB78" s="120"/>
      <c r="HC78" s="120"/>
      <c r="HD78" s="120"/>
      <c r="HE78" s="120"/>
      <c r="HF78" s="120"/>
      <c r="HG78" s="120"/>
      <c r="HH78" s="120"/>
      <c r="HI78" s="120"/>
      <c r="HJ78" s="120"/>
      <c r="HK78" s="120"/>
      <c r="HL78" s="120"/>
      <c r="HM78" s="120"/>
      <c r="HN78" s="120"/>
      <c r="HO78" s="121"/>
      <c r="HP78" s="119">
        <f>データ!CV7</f>
        <v>2211</v>
      </c>
      <c r="HQ78" s="120"/>
      <c r="HR78" s="120"/>
      <c r="HS78" s="120"/>
      <c r="HT78" s="120"/>
      <c r="HU78" s="120"/>
      <c r="HV78" s="120"/>
      <c r="HW78" s="120"/>
      <c r="HX78" s="120"/>
      <c r="HY78" s="120"/>
      <c r="HZ78" s="120"/>
      <c r="IA78" s="120"/>
      <c r="IB78" s="120"/>
      <c r="IC78" s="120"/>
      <c r="ID78" s="121"/>
      <c r="IE78" s="119">
        <f>データ!CW7</f>
        <v>2329.1</v>
      </c>
      <c r="IF78" s="120"/>
      <c r="IG78" s="120"/>
      <c r="IH78" s="120"/>
      <c r="II78" s="120"/>
      <c r="IJ78" s="120"/>
      <c r="IK78" s="120"/>
      <c r="IL78" s="120"/>
      <c r="IM78" s="120"/>
      <c r="IN78" s="120"/>
      <c r="IO78" s="120"/>
      <c r="IP78" s="120"/>
      <c r="IQ78" s="120"/>
      <c r="IR78" s="120"/>
      <c r="IS78" s="121"/>
      <c r="IT78" s="119">
        <f>データ!CX7</f>
        <v>2368.1999999999998</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0</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IXzwvwYDeuSwmRbGcNotNEwST4V+rynxFD/0wniiRpZKaGrUe0XfqaoShzQUNreBwElPTLMD0kfWxrsVGLSCKA==" saltValue="zSP67r2hE9VbcuK6/kg+u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8" sqref="A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69</v>
      </c>
      <c r="B4" s="57"/>
      <c r="C4" s="57"/>
      <c r="D4" s="57"/>
      <c r="E4" s="57"/>
      <c r="F4" s="57"/>
      <c r="G4" s="57"/>
      <c r="H4" s="146"/>
      <c r="I4" s="147"/>
      <c r="J4" s="147"/>
      <c r="K4" s="147"/>
      <c r="L4" s="147"/>
      <c r="M4" s="147"/>
      <c r="N4" s="147"/>
      <c r="O4" s="147"/>
      <c r="P4" s="147"/>
      <c r="Q4" s="147"/>
      <c r="R4" s="147"/>
      <c r="S4" s="147"/>
      <c r="T4" s="147"/>
      <c r="U4" s="147"/>
      <c r="V4" s="147"/>
      <c r="W4" s="147"/>
      <c r="X4" s="147"/>
      <c r="Y4" s="141" t="s">
        <v>70</v>
      </c>
      <c r="Z4" s="142"/>
      <c r="AA4" s="142"/>
      <c r="AB4" s="142"/>
      <c r="AC4" s="142"/>
      <c r="AD4" s="142"/>
      <c r="AE4" s="142"/>
      <c r="AF4" s="142"/>
      <c r="AG4" s="142"/>
      <c r="AH4" s="142"/>
      <c r="AI4" s="143"/>
      <c r="AJ4" s="148" t="s">
        <v>71</v>
      </c>
      <c r="AK4" s="148"/>
      <c r="AL4" s="148"/>
      <c r="AM4" s="148"/>
      <c r="AN4" s="148"/>
      <c r="AO4" s="148"/>
      <c r="AP4" s="148"/>
      <c r="AQ4" s="148"/>
      <c r="AR4" s="148"/>
      <c r="AS4" s="148"/>
      <c r="AT4" s="148"/>
      <c r="AU4" s="149" t="s">
        <v>72</v>
      </c>
      <c r="AV4" s="148"/>
      <c r="AW4" s="148"/>
      <c r="AX4" s="148"/>
      <c r="AY4" s="148"/>
      <c r="AZ4" s="148"/>
      <c r="BA4" s="148"/>
      <c r="BB4" s="148"/>
      <c r="BC4" s="148"/>
      <c r="BD4" s="148"/>
      <c r="BE4" s="148"/>
      <c r="BF4" s="148" t="s">
        <v>73</v>
      </c>
      <c r="BG4" s="148"/>
      <c r="BH4" s="148"/>
      <c r="BI4" s="148"/>
      <c r="BJ4" s="148"/>
      <c r="BK4" s="148"/>
      <c r="BL4" s="148"/>
      <c r="BM4" s="148"/>
      <c r="BN4" s="148"/>
      <c r="BO4" s="148"/>
      <c r="BP4" s="148"/>
      <c r="BQ4" s="149" t="s">
        <v>74</v>
      </c>
      <c r="BR4" s="148"/>
      <c r="BS4" s="148"/>
      <c r="BT4" s="148"/>
      <c r="BU4" s="148"/>
      <c r="BV4" s="148"/>
      <c r="BW4" s="148"/>
      <c r="BX4" s="148"/>
      <c r="BY4" s="148"/>
      <c r="BZ4" s="148"/>
      <c r="CA4" s="148"/>
      <c r="CB4" s="148" t="s">
        <v>75</v>
      </c>
      <c r="CC4" s="148"/>
      <c r="CD4" s="148"/>
      <c r="CE4" s="148"/>
      <c r="CF4" s="148"/>
      <c r="CG4" s="148"/>
      <c r="CH4" s="148"/>
      <c r="CI4" s="148"/>
      <c r="CJ4" s="148"/>
      <c r="CK4" s="148"/>
      <c r="CL4" s="148"/>
      <c r="CM4" s="150" t="s">
        <v>76</v>
      </c>
      <c r="CN4" s="150" t="s">
        <v>77</v>
      </c>
      <c r="CO4" s="141" t="s">
        <v>78</v>
      </c>
      <c r="CP4" s="142"/>
      <c r="CQ4" s="142"/>
      <c r="CR4" s="142"/>
      <c r="CS4" s="142"/>
      <c r="CT4" s="142"/>
      <c r="CU4" s="142"/>
      <c r="CV4" s="142"/>
      <c r="CW4" s="142"/>
      <c r="CX4" s="142"/>
      <c r="CY4" s="143"/>
      <c r="CZ4" s="148" t="s">
        <v>79</v>
      </c>
      <c r="DA4" s="148"/>
      <c r="DB4" s="148"/>
      <c r="DC4" s="148"/>
      <c r="DD4" s="148"/>
      <c r="DE4" s="148"/>
      <c r="DF4" s="148"/>
      <c r="DG4" s="148"/>
      <c r="DH4" s="148"/>
      <c r="DI4" s="148"/>
      <c r="DJ4" s="148"/>
      <c r="DK4" s="141" t="s">
        <v>80</v>
      </c>
      <c r="DL4" s="142"/>
      <c r="DM4" s="142"/>
      <c r="DN4" s="142"/>
      <c r="DO4" s="142"/>
      <c r="DP4" s="142"/>
      <c r="DQ4" s="142"/>
      <c r="DR4" s="142"/>
      <c r="DS4" s="142"/>
      <c r="DT4" s="142"/>
      <c r="DU4" s="143"/>
    </row>
    <row r="5" spans="1:125" x14ac:dyDescent="0.15">
      <c r="A5" s="49" t="s">
        <v>81</v>
      </c>
      <c r="B5" s="58"/>
      <c r="C5" s="58"/>
      <c r="D5" s="58"/>
      <c r="E5" s="58"/>
      <c r="F5" s="58"/>
      <c r="G5" s="58"/>
      <c r="H5" s="59" t="s">
        <v>82</v>
      </c>
      <c r="I5" s="59" t="s">
        <v>83</v>
      </c>
      <c r="J5" s="59" t="s">
        <v>84</v>
      </c>
      <c r="K5" s="59" t="s">
        <v>85</v>
      </c>
      <c r="L5" s="59" t="s">
        <v>86</v>
      </c>
      <c r="M5" s="59" t="s">
        <v>4</v>
      </c>
      <c r="N5" s="59" t="s">
        <v>5</v>
      </c>
      <c r="O5" s="59" t="s">
        <v>87</v>
      </c>
      <c r="P5" s="59" t="s">
        <v>13</v>
      </c>
      <c r="Q5" s="59" t="s">
        <v>88</v>
      </c>
      <c r="R5" s="59" t="s">
        <v>89</v>
      </c>
      <c r="S5" s="59" t="s">
        <v>90</v>
      </c>
      <c r="T5" s="59" t="s">
        <v>91</v>
      </c>
      <c r="U5" s="59" t="s">
        <v>92</v>
      </c>
      <c r="V5" s="59" t="s">
        <v>93</v>
      </c>
      <c r="W5" s="59" t="s">
        <v>94</v>
      </c>
      <c r="X5" s="59" t="s">
        <v>95</v>
      </c>
      <c r="Y5" s="59" t="s">
        <v>96</v>
      </c>
      <c r="Z5" s="59" t="s">
        <v>97</v>
      </c>
      <c r="AA5" s="59" t="s">
        <v>98</v>
      </c>
      <c r="AB5" s="59" t="s">
        <v>99</v>
      </c>
      <c r="AC5" s="59" t="s">
        <v>100</v>
      </c>
      <c r="AD5" s="59" t="s">
        <v>101</v>
      </c>
      <c r="AE5" s="59" t="s">
        <v>102</v>
      </c>
      <c r="AF5" s="59" t="s">
        <v>103</v>
      </c>
      <c r="AG5" s="59" t="s">
        <v>104</v>
      </c>
      <c r="AH5" s="59" t="s">
        <v>105</v>
      </c>
      <c r="AI5" s="59" t="s">
        <v>106</v>
      </c>
      <c r="AJ5" s="59" t="s">
        <v>107</v>
      </c>
      <c r="AK5" s="59" t="s">
        <v>97</v>
      </c>
      <c r="AL5" s="59" t="s">
        <v>98</v>
      </c>
      <c r="AM5" s="59" t="s">
        <v>99</v>
      </c>
      <c r="AN5" s="59" t="s">
        <v>100</v>
      </c>
      <c r="AO5" s="59" t="s">
        <v>101</v>
      </c>
      <c r="AP5" s="59" t="s">
        <v>102</v>
      </c>
      <c r="AQ5" s="59" t="s">
        <v>103</v>
      </c>
      <c r="AR5" s="59" t="s">
        <v>104</v>
      </c>
      <c r="AS5" s="59" t="s">
        <v>105</v>
      </c>
      <c r="AT5" s="59" t="s">
        <v>106</v>
      </c>
      <c r="AU5" s="59" t="s">
        <v>96</v>
      </c>
      <c r="AV5" s="59" t="s">
        <v>108</v>
      </c>
      <c r="AW5" s="59" t="s">
        <v>98</v>
      </c>
      <c r="AX5" s="59" t="s">
        <v>109</v>
      </c>
      <c r="AY5" s="59" t="s">
        <v>100</v>
      </c>
      <c r="AZ5" s="59" t="s">
        <v>101</v>
      </c>
      <c r="BA5" s="59" t="s">
        <v>102</v>
      </c>
      <c r="BB5" s="59" t="s">
        <v>103</v>
      </c>
      <c r="BC5" s="59" t="s">
        <v>104</v>
      </c>
      <c r="BD5" s="59" t="s">
        <v>105</v>
      </c>
      <c r="BE5" s="59" t="s">
        <v>106</v>
      </c>
      <c r="BF5" s="59" t="s">
        <v>107</v>
      </c>
      <c r="BG5" s="59" t="s">
        <v>97</v>
      </c>
      <c r="BH5" s="59" t="s">
        <v>98</v>
      </c>
      <c r="BI5" s="59" t="s">
        <v>110</v>
      </c>
      <c r="BJ5" s="59" t="s">
        <v>100</v>
      </c>
      <c r="BK5" s="59" t="s">
        <v>101</v>
      </c>
      <c r="BL5" s="59" t="s">
        <v>102</v>
      </c>
      <c r="BM5" s="59" t="s">
        <v>103</v>
      </c>
      <c r="BN5" s="59" t="s">
        <v>104</v>
      </c>
      <c r="BO5" s="59" t="s">
        <v>105</v>
      </c>
      <c r="BP5" s="59" t="s">
        <v>106</v>
      </c>
      <c r="BQ5" s="59" t="s">
        <v>111</v>
      </c>
      <c r="BR5" s="59" t="s">
        <v>97</v>
      </c>
      <c r="BS5" s="59" t="s">
        <v>98</v>
      </c>
      <c r="BT5" s="59" t="s">
        <v>99</v>
      </c>
      <c r="BU5" s="59" t="s">
        <v>112</v>
      </c>
      <c r="BV5" s="59" t="s">
        <v>101</v>
      </c>
      <c r="BW5" s="59" t="s">
        <v>102</v>
      </c>
      <c r="BX5" s="59" t="s">
        <v>103</v>
      </c>
      <c r="BY5" s="59" t="s">
        <v>104</v>
      </c>
      <c r="BZ5" s="59" t="s">
        <v>105</v>
      </c>
      <c r="CA5" s="59" t="s">
        <v>106</v>
      </c>
      <c r="CB5" s="59" t="s">
        <v>113</v>
      </c>
      <c r="CC5" s="59" t="s">
        <v>108</v>
      </c>
      <c r="CD5" s="59" t="s">
        <v>98</v>
      </c>
      <c r="CE5" s="59" t="s">
        <v>99</v>
      </c>
      <c r="CF5" s="59" t="s">
        <v>100</v>
      </c>
      <c r="CG5" s="59" t="s">
        <v>101</v>
      </c>
      <c r="CH5" s="59" t="s">
        <v>102</v>
      </c>
      <c r="CI5" s="59" t="s">
        <v>103</v>
      </c>
      <c r="CJ5" s="59" t="s">
        <v>104</v>
      </c>
      <c r="CK5" s="59" t="s">
        <v>105</v>
      </c>
      <c r="CL5" s="59" t="s">
        <v>106</v>
      </c>
      <c r="CM5" s="151"/>
      <c r="CN5" s="151"/>
      <c r="CO5" s="59" t="s">
        <v>111</v>
      </c>
      <c r="CP5" s="59" t="s">
        <v>108</v>
      </c>
      <c r="CQ5" s="59" t="s">
        <v>98</v>
      </c>
      <c r="CR5" s="59" t="s">
        <v>99</v>
      </c>
      <c r="CS5" s="59" t="s">
        <v>112</v>
      </c>
      <c r="CT5" s="59" t="s">
        <v>101</v>
      </c>
      <c r="CU5" s="59" t="s">
        <v>102</v>
      </c>
      <c r="CV5" s="59" t="s">
        <v>103</v>
      </c>
      <c r="CW5" s="59" t="s">
        <v>104</v>
      </c>
      <c r="CX5" s="59" t="s">
        <v>105</v>
      </c>
      <c r="CY5" s="59" t="s">
        <v>106</v>
      </c>
      <c r="CZ5" s="59" t="s">
        <v>96</v>
      </c>
      <c r="DA5" s="59" t="s">
        <v>114</v>
      </c>
      <c r="DB5" s="59" t="s">
        <v>115</v>
      </c>
      <c r="DC5" s="59" t="s">
        <v>109</v>
      </c>
      <c r="DD5" s="59" t="s">
        <v>116</v>
      </c>
      <c r="DE5" s="59" t="s">
        <v>101</v>
      </c>
      <c r="DF5" s="59" t="s">
        <v>102</v>
      </c>
      <c r="DG5" s="59" t="s">
        <v>103</v>
      </c>
      <c r="DH5" s="59" t="s">
        <v>104</v>
      </c>
      <c r="DI5" s="59" t="s">
        <v>105</v>
      </c>
      <c r="DJ5" s="59" t="s">
        <v>44</v>
      </c>
      <c r="DK5" s="59" t="s">
        <v>113</v>
      </c>
      <c r="DL5" s="59" t="s">
        <v>117</v>
      </c>
      <c r="DM5" s="59" t="s">
        <v>118</v>
      </c>
      <c r="DN5" s="59" t="s">
        <v>99</v>
      </c>
      <c r="DO5" s="59" t="s">
        <v>100</v>
      </c>
      <c r="DP5" s="59" t="s">
        <v>101</v>
      </c>
      <c r="DQ5" s="59" t="s">
        <v>102</v>
      </c>
      <c r="DR5" s="59" t="s">
        <v>103</v>
      </c>
      <c r="DS5" s="59" t="s">
        <v>104</v>
      </c>
      <c r="DT5" s="59" t="s">
        <v>105</v>
      </c>
      <c r="DU5" s="59" t="s">
        <v>106</v>
      </c>
    </row>
    <row r="6" spans="1:125" s="66" customFormat="1" x14ac:dyDescent="0.15">
      <c r="A6" s="49" t="s">
        <v>119</v>
      </c>
      <c r="B6" s="60">
        <f>B8</f>
        <v>2017</v>
      </c>
      <c r="C6" s="60">
        <f t="shared" ref="C6:X6" si="1">C8</f>
        <v>242012</v>
      </c>
      <c r="D6" s="60">
        <f t="shared" si="1"/>
        <v>46</v>
      </c>
      <c r="E6" s="60">
        <f t="shared" si="1"/>
        <v>14</v>
      </c>
      <c r="F6" s="60">
        <f t="shared" si="1"/>
        <v>0</v>
      </c>
      <c r="G6" s="60">
        <f t="shared" si="1"/>
        <v>2</v>
      </c>
      <c r="H6" s="60" t="str">
        <f>SUBSTITUTE(H8,"　","")</f>
        <v>三重県津市</v>
      </c>
      <c r="I6" s="60" t="str">
        <f t="shared" si="1"/>
        <v>フェニックス通り駐車場</v>
      </c>
      <c r="J6" s="60" t="str">
        <f t="shared" si="1"/>
        <v>法適用</v>
      </c>
      <c r="K6" s="60" t="str">
        <f t="shared" si="1"/>
        <v>駐車場整備事業</v>
      </c>
      <c r="L6" s="60" t="str">
        <f t="shared" si="1"/>
        <v>-</v>
      </c>
      <c r="M6" s="60" t="str">
        <f t="shared" si="1"/>
        <v>Ａ１Ｂ２</v>
      </c>
      <c r="N6" s="60" t="str">
        <f t="shared" si="1"/>
        <v>非設置</v>
      </c>
      <c r="O6" s="61">
        <f t="shared" si="1"/>
        <v>93.2</v>
      </c>
      <c r="P6" s="62" t="str">
        <f t="shared" si="1"/>
        <v>都市計画駐車場</v>
      </c>
      <c r="Q6" s="62" t="str">
        <f t="shared" si="1"/>
        <v>立体式</v>
      </c>
      <c r="R6" s="63">
        <f t="shared" si="1"/>
        <v>58</v>
      </c>
      <c r="S6" s="62" t="str">
        <f t="shared" si="1"/>
        <v>公共施設</v>
      </c>
      <c r="T6" s="62" t="str">
        <f t="shared" si="1"/>
        <v>無</v>
      </c>
      <c r="U6" s="63">
        <f t="shared" si="1"/>
        <v>7412</v>
      </c>
      <c r="V6" s="63">
        <f t="shared" si="1"/>
        <v>161</v>
      </c>
      <c r="W6" s="63">
        <f t="shared" si="1"/>
        <v>100</v>
      </c>
      <c r="X6" s="62" t="str">
        <f t="shared" si="1"/>
        <v>導入なし</v>
      </c>
      <c r="Y6" s="64">
        <f>IF(Y8="-",NA(),Y8)</f>
        <v>85.2</v>
      </c>
      <c r="Z6" s="64">
        <f t="shared" ref="Z6:AH6" si="2">IF(Z8="-",NA(),Z8)</f>
        <v>76</v>
      </c>
      <c r="AA6" s="64">
        <f t="shared" si="2"/>
        <v>115.3</v>
      </c>
      <c r="AB6" s="64">
        <f t="shared" si="2"/>
        <v>128.9</v>
      </c>
      <c r="AC6" s="64">
        <f t="shared" si="2"/>
        <v>113.7</v>
      </c>
      <c r="AD6" s="64">
        <f t="shared" si="2"/>
        <v>148.80000000000001</v>
      </c>
      <c r="AE6" s="64">
        <f t="shared" si="2"/>
        <v>142.1</v>
      </c>
      <c r="AF6" s="64">
        <f t="shared" si="2"/>
        <v>222.4</v>
      </c>
      <c r="AG6" s="64">
        <f t="shared" si="2"/>
        <v>157</v>
      </c>
      <c r="AH6" s="64">
        <f t="shared" si="2"/>
        <v>150.4</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0.3</v>
      </c>
      <c r="AR6" s="64">
        <f t="shared" si="3"/>
        <v>0.3</v>
      </c>
      <c r="AS6" s="64">
        <f t="shared" si="3"/>
        <v>0.3</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1</v>
      </c>
      <c r="BC6" s="65">
        <f t="shared" si="4"/>
        <v>1</v>
      </c>
      <c r="BD6" s="65">
        <f t="shared" si="4"/>
        <v>2</v>
      </c>
      <c r="BE6" s="63" t="str">
        <f>IF(BE8="-","",IF(BE8="-","【-】","【"&amp;SUBSTITUTE(TEXT(BE8,"#,##0"),"-","△")&amp;"】"))</f>
        <v>【0】</v>
      </c>
      <c r="BF6" s="64">
        <f>IF(BF8="-",NA(),BF8)</f>
        <v>-0.3</v>
      </c>
      <c r="BG6" s="64">
        <f t="shared" ref="BG6:BO6" si="5">IF(BG8="-",NA(),BG8)</f>
        <v>-15</v>
      </c>
      <c r="BH6" s="64">
        <f t="shared" si="5"/>
        <v>32.799999999999997</v>
      </c>
      <c r="BI6" s="64">
        <f t="shared" si="5"/>
        <v>41</v>
      </c>
      <c r="BJ6" s="64">
        <f t="shared" si="5"/>
        <v>35.799999999999997</v>
      </c>
      <c r="BK6" s="64">
        <f t="shared" si="5"/>
        <v>39</v>
      </c>
      <c r="BL6" s="64">
        <f t="shared" si="5"/>
        <v>32.799999999999997</v>
      </c>
      <c r="BM6" s="64">
        <f t="shared" si="5"/>
        <v>68.599999999999994</v>
      </c>
      <c r="BN6" s="64">
        <f t="shared" si="5"/>
        <v>58.5</v>
      </c>
      <c r="BO6" s="64">
        <f t="shared" si="5"/>
        <v>54.8</v>
      </c>
      <c r="BP6" s="61" t="str">
        <f>IF(BP8="-","",IF(BP8="-","【-】","【"&amp;SUBSTITUTE(TEXT(BP8,"#,##0.0"),"-","△")&amp;"】"))</f>
        <v>【55.7】</v>
      </c>
      <c r="BQ6" s="65">
        <f>IF(BQ8="-",NA(),BQ8)</f>
        <v>-105</v>
      </c>
      <c r="BR6" s="65">
        <f t="shared" ref="BR6:BZ6" si="6">IF(BR8="-",NA(),BR8)</f>
        <v>-6794</v>
      </c>
      <c r="BS6" s="65">
        <f t="shared" si="6"/>
        <v>13447</v>
      </c>
      <c r="BT6" s="65">
        <f t="shared" si="6"/>
        <v>17657</v>
      </c>
      <c r="BU6" s="65">
        <f t="shared" si="6"/>
        <v>14473</v>
      </c>
      <c r="BV6" s="65">
        <f t="shared" si="6"/>
        <v>26948</v>
      </c>
      <c r="BW6" s="65">
        <f t="shared" si="6"/>
        <v>22512</v>
      </c>
      <c r="BX6" s="65">
        <f t="shared" si="6"/>
        <v>36335</v>
      </c>
      <c r="BY6" s="65">
        <f t="shared" si="6"/>
        <v>34707</v>
      </c>
      <c r="BZ6" s="65">
        <f t="shared" si="6"/>
        <v>31584</v>
      </c>
      <c r="CA6" s="63" t="str">
        <f>IF(CA8="-","",IF(CA8="-","【-】","【"&amp;SUBSTITUTE(TEXT(CA8,"#,##0"),"-","△")&amp;"】"))</f>
        <v>【35,545】</v>
      </c>
      <c r="CB6" s="64">
        <f>IF(CB8="-",NA(),CB8)</f>
        <v>58.6</v>
      </c>
      <c r="CC6" s="64">
        <f t="shared" ref="CC6:CK6" si="7">IF(CC8="-",NA(),CC8)</f>
        <v>60.8</v>
      </c>
      <c r="CD6" s="64">
        <f t="shared" si="7"/>
        <v>62.9</v>
      </c>
      <c r="CE6" s="64">
        <f t="shared" si="7"/>
        <v>61.7</v>
      </c>
      <c r="CF6" s="64">
        <f t="shared" si="7"/>
        <v>64.099999999999994</v>
      </c>
      <c r="CG6" s="64">
        <f t="shared" si="7"/>
        <v>63</v>
      </c>
      <c r="CH6" s="64">
        <f t="shared" si="7"/>
        <v>65.3</v>
      </c>
      <c r="CI6" s="64">
        <f t="shared" si="7"/>
        <v>67.5</v>
      </c>
      <c r="CJ6" s="64">
        <f t="shared" si="7"/>
        <v>68.2</v>
      </c>
      <c r="CK6" s="64">
        <f t="shared" si="7"/>
        <v>70.7</v>
      </c>
      <c r="CL6" s="61" t="str">
        <f>IF(CL8="-","",IF(CL8="-","【-】","【"&amp;SUBSTITUTE(TEXT(CL8,"#,##0.0"),"-","△")&amp;"】"))</f>
        <v>【58.2】</v>
      </c>
      <c r="CM6" s="63">
        <f t="shared" ref="CM6:CN6" si="8">CM8</f>
        <v>296</v>
      </c>
      <c r="CN6" s="63" t="str">
        <f t="shared" si="8"/>
        <v>-</v>
      </c>
      <c r="CO6" s="64">
        <f>IF(CO8="-",NA(),CO8)</f>
        <v>0</v>
      </c>
      <c r="CP6" s="64">
        <f t="shared" ref="CP6:CX6" si="9">IF(CP8="-",NA(),CP8)</f>
        <v>0</v>
      </c>
      <c r="CQ6" s="64">
        <f t="shared" si="9"/>
        <v>0</v>
      </c>
      <c r="CR6" s="64">
        <f t="shared" si="9"/>
        <v>0</v>
      </c>
      <c r="CS6" s="64">
        <f t="shared" si="9"/>
        <v>0</v>
      </c>
      <c r="CT6" s="64">
        <f t="shared" si="9"/>
        <v>1586.1</v>
      </c>
      <c r="CU6" s="64">
        <f t="shared" si="9"/>
        <v>1776.6</v>
      </c>
      <c r="CV6" s="64">
        <f t="shared" si="9"/>
        <v>2211</v>
      </c>
      <c r="CW6" s="64">
        <f t="shared" si="9"/>
        <v>2329.1</v>
      </c>
      <c r="CX6" s="64">
        <f t="shared" si="9"/>
        <v>2368.1999999999998</v>
      </c>
      <c r="CY6" s="61" t="str">
        <f>IF(CY8="-","",IF(CY8="-","【-】","【"&amp;SUBSTITUTE(TEXT(CY8,"#,##0.0"),"-","△")&amp;"】"))</f>
        <v>【394.7】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【9.7】</v>
      </c>
      <c r="DK6" s="64">
        <f>IF(DK8="-",NA(),DK8)</f>
        <v>265.8</v>
      </c>
      <c r="DL6" s="64">
        <f t="shared" ref="DL6:DT6" si="11">IF(DL8="-",NA(),DL8)</f>
        <v>268.89999999999998</v>
      </c>
      <c r="DM6" s="64">
        <f t="shared" si="11"/>
        <v>265.2</v>
      </c>
      <c r="DN6" s="64">
        <f t="shared" si="11"/>
        <v>270.2</v>
      </c>
      <c r="DO6" s="64">
        <f t="shared" si="11"/>
        <v>264</v>
      </c>
      <c r="DP6" s="64">
        <f t="shared" si="11"/>
        <v>184.4</v>
      </c>
      <c r="DQ6" s="64">
        <f t="shared" si="11"/>
        <v>179.9</v>
      </c>
      <c r="DR6" s="64">
        <f t="shared" si="11"/>
        <v>178.1</v>
      </c>
      <c r="DS6" s="64">
        <f t="shared" si="11"/>
        <v>181.7</v>
      </c>
      <c r="DT6" s="64">
        <f t="shared" si="11"/>
        <v>170.8</v>
      </c>
      <c r="DU6" s="61" t="str">
        <f>IF(DU8="-","",IF(DU8="-","【-】","【"&amp;SUBSTITUTE(TEXT(DU8,"#,##0.0"),"-","△")&amp;"】"))</f>
        <v>【199.7】</v>
      </c>
    </row>
    <row r="7" spans="1:125" s="66" customFormat="1" x14ac:dyDescent="0.15">
      <c r="A7" s="49" t="s">
        <v>120</v>
      </c>
      <c r="B7" s="60">
        <f t="shared" ref="B7:X7" si="12">B8</f>
        <v>2017</v>
      </c>
      <c r="C7" s="60">
        <f t="shared" si="12"/>
        <v>242012</v>
      </c>
      <c r="D7" s="60">
        <f t="shared" si="12"/>
        <v>46</v>
      </c>
      <c r="E7" s="60">
        <f t="shared" si="12"/>
        <v>14</v>
      </c>
      <c r="F7" s="60">
        <f t="shared" si="12"/>
        <v>0</v>
      </c>
      <c r="G7" s="60">
        <f t="shared" si="12"/>
        <v>2</v>
      </c>
      <c r="H7" s="60" t="str">
        <f t="shared" si="12"/>
        <v>三重県　津市</v>
      </c>
      <c r="I7" s="60" t="str">
        <f t="shared" si="12"/>
        <v>フェニックス通り駐車場</v>
      </c>
      <c r="J7" s="60" t="str">
        <f t="shared" si="12"/>
        <v>法適用</v>
      </c>
      <c r="K7" s="60" t="str">
        <f t="shared" si="12"/>
        <v>駐車場整備事業</v>
      </c>
      <c r="L7" s="60" t="str">
        <f t="shared" si="12"/>
        <v>-</v>
      </c>
      <c r="M7" s="60" t="str">
        <f t="shared" si="12"/>
        <v>Ａ１Ｂ２</v>
      </c>
      <c r="N7" s="60" t="str">
        <f t="shared" si="12"/>
        <v>非設置</v>
      </c>
      <c r="O7" s="61">
        <f t="shared" si="12"/>
        <v>93.2</v>
      </c>
      <c r="P7" s="62" t="str">
        <f t="shared" si="12"/>
        <v>都市計画駐車場</v>
      </c>
      <c r="Q7" s="62" t="str">
        <f t="shared" si="12"/>
        <v>立体式</v>
      </c>
      <c r="R7" s="63">
        <f t="shared" si="12"/>
        <v>58</v>
      </c>
      <c r="S7" s="62" t="str">
        <f t="shared" si="12"/>
        <v>公共施設</v>
      </c>
      <c r="T7" s="62" t="str">
        <f t="shared" si="12"/>
        <v>無</v>
      </c>
      <c r="U7" s="63">
        <f t="shared" si="12"/>
        <v>7412</v>
      </c>
      <c r="V7" s="63">
        <f t="shared" si="12"/>
        <v>161</v>
      </c>
      <c r="W7" s="63">
        <f t="shared" si="12"/>
        <v>100</v>
      </c>
      <c r="X7" s="62" t="str">
        <f t="shared" si="12"/>
        <v>導入なし</v>
      </c>
      <c r="Y7" s="64">
        <f>Y8</f>
        <v>85.2</v>
      </c>
      <c r="Z7" s="64">
        <f t="shared" ref="Z7:AH7" si="13">Z8</f>
        <v>76</v>
      </c>
      <c r="AA7" s="64">
        <f t="shared" si="13"/>
        <v>115.3</v>
      </c>
      <c r="AB7" s="64">
        <f t="shared" si="13"/>
        <v>128.9</v>
      </c>
      <c r="AC7" s="64">
        <f t="shared" si="13"/>
        <v>113.7</v>
      </c>
      <c r="AD7" s="64">
        <f t="shared" si="13"/>
        <v>148.80000000000001</v>
      </c>
      <c r="AE7" s="64">
        <f t="shared" si="13"/>
        <v>142.1</v>
      </c>
      <c r="AF7" s="64">
        <f t="shared" si="13"/>
        <v>222.4</v>
      </c>
      <c r="AG7" s="64">
        <f t="shared" si="13"/>
        <v>157</v>
      </c>
      <c r="AH7" s="64">
        <f t="shared" si="13"/>
        <v>150.4</v>
      </c>
      <c r="AI7" s="61"/>
      <c r="AJ7" s="64">
        <f>AJ8</f>
        <v>0</v>
      </c>
      <c r="AK7" s="64">
        <f t="shared" ref="AK7:AS7" si="14">AK8</f>
        <v>0</v>
      </c>
      <c r="AL7" s="64">
        <f t="shared" si="14"/>
        <v>0</v>
      </c>
      <c r="AM7" s="64">
        <f t="shared" si="14"/>
        <v>0</v>
      </c>
      <c r="AN7" s="64">
        <f t="shared" si="14"/>
        <v>0</v>
      </c>
      <c r="AO7" s="64">
        <f t="shared" si="14"/>
        <v>0</v>
      </c>
      <c r="AP7" s="64">
        <f t="shared" si="14"/>
        <v>0</v>
      </c>
      <c r="AQ7" s="64">
        <f t="shared" si="14"/>
        <v>0.3</v>
      </c>
      <c r="AR7" s="64">
        <f t="shared" si="14"/>
        <v>0.3</v>
      </c>
      <c r="AS7" s="64">
        <f t="shared" si="14"/>
        <v>0.3</v>
      </c>
      <c r="AT7" s="61"/>
      <c r="AU7" s="65">
        <f>AU8</f>
        <v>0</v>
      </c>
      <c r="AV7" s="65">
        <f t="shared" ref="AV7:BD7" si="15">AV8</f>
        <v>0</v>
      </c>
      <c r="AW7" s="65">
        <f t="shared" si="15"/>
        <v>0</v>
      </c>
      <c r="AX7" s="65">
        <f t="shared" si="15"/>
        <v>0</v>
      </c>
      <c r="AY7" s="65">
        <f t="shared" si="15"/>
        <v>0</v>
      </c>
      <c r="AZ7" s="65">
        <f t="shared" si="15"/>
        <v>0</v>
      </c>
      <c r="BA7" s="65">
        <f t="shared" si="15"/>
        <v>0</v>
      </c>
      <c r="BB7" s="65">
        <f t="shared" si="15"/>
        <v>1</v>
      </c>
      <c r="BC7" s="65">
        <f t="shared" si="15"/>
        <v>1</v>
      </c>
      <c r="BD7" s="65">
        <f t="shared" si="15"/>
        <v>2</v>
      </c>
      <c r="BE7" s="63"/>
      <c r="BF7" s="64">
        <f>BF8</f>
        <v>-0.3</v>
      </c>
      <c r="BG7" s="64">
        <f t="shared" ref="BG7:BO7" si="16">BG8</f>
        <v>-15</v>
      </c>
      <c r="BH7" s="64">
        <f t="shared" si="16"/>
        <v>32.799999999999997</v>
      </c>
      <c r="BI7" s="64">
        <f t="shared" si="16"/>
        <v>41</v>
      </c>
      <c r="BJ7" s="64">
        <f t="shared" si="16"/>
        <v>35.799999999999997</v>
      </c>
      <c r="BK7" s="64">
        <f t="shared" si="16"/>
        <v>39</v>
      </c>
      <c r="BL7" s="64">
        <f t="shared" si="16"/>
        <v>32.799999999999997</v>
      </c>
      <c r="BM7" s="64">
        <f t="shared" si="16"/>
        <v>68.599999999999994</v>
      </c>
      <c r="BN7" s="64">
        <f t="shared" si="16"/>
        <v>58.5</v>
      </c>
      <c r="BO7" s="64">
        <f t="shared" si="16"/>
        <v>54.8</v>
      </c>
      <c r="BP7" s="61"/>
      <c r="BQ7" s="65">
        <f>BQ8</f>
        <v>-105</v>
      </c>
      <c r="BR7" s="65">
        <f t="shared" ref="BR7:BZ7" si="17">BR8</f>
        <v>-6794</v>
      </c>
      <c r="BS7" s="65">
        <f t="shared" si="17"/>
        <v>13447</v>
      </c>
      <c r="BT7" s="65">
        <f t="shared" si="17"/>
        <v>17657</v>
      </c>
      <c r="BU7" s="65">
        <f t="shared" si="17"/>
        <v>14473</v>
      </c>
      <c r="BV7" s="65">
        <f t="shared" si="17"/>
        <v>26948</v>
      </c>
      <c r="BW7" s="65">
        <f t="shared" si="17"/>
        <v>22512</v>
      </c>
      <c r="BX7" s="65">
        <f t="shared" si="17"/>
        <v>36335</v>
      </c>
      <c r="BY7" s="65">
        <f t="shared" si="17"/>
        <v>34707</v>
      </c>
      <c r="BZ7" s="65">
        <f t="shared" si="17"/>
        <v>31584</v>
      </c>
      <c r="CA7" s="63"/>
      <c r="CB7" s="64">
        <f>CB8</f>
        <v>58.6</v>
      </c>
      <c r="CC7" s="64">
        <f t="shared" ref="CC7:CK7" si="18">CC8</f>
        <v>60.8</v>
      </c>
      <c r="CD7" s="64">
        <f t="shared" si="18"/>
        <v>62.9</v>
      </c>
      <c r="CE7" s="64">
        <f t="shared" si="18"/>
        <v>61.7</v>
      </c>
      <c r="CF7" s="64">
        <f t="shared" si="18"/>
        <v>64.099999999999994</v>
      </c>
      <c r="CG7" s="64">
        <f t="shared" si="18"/>
        <v>63</v>
      </c>
      <c r="CH7" s="64">
        <f t="shared" si="18"/>
        <v>65.3</v>
      </c>
      <c r="CI7" s="64">
        <f t="shared" si="18"/>
        <v>67.5</v>
      </c>
      <c r="CJ7" s="64">
        <f t="shared" si="18"/>
        <v>68.2</v>
      </c>
      <c r="CK7" s="64">
        <f t="shared" si="18"/>
        <v>70.7</v>
      </c>
      <c r="CL7" s="61"/>
      <c r="CM7" s="63">
        <f>CM8</f>
        <v>296</v>
      </c>
      <c r="CN7" s="63" t="str">
        <f>CN8</f>
        <v>-</v>
      </c>
      <c r="CO7" s="64">
        <f>CO8</f>
        <v>0</v>
      </c>
      <c r="CP7" s="64">
        <f t="shared" ref="CP7:CX7" si="19">CP8</f>
        <v>0</v>
      </c>
      <c r="CQ7" s="64">
        <f t="shared" si="19"/>
        <v>0</v>
      </c>
      <c r="CR7" s="64">
        <f t="shared" si="19"/>
        <v>0</v>
      </c>
      <c r="CS7" s="64">
        <f t="shared" si="19"/>
        <v>0</v>
      </c>
      <c r="CT7" s="64">
        <f t="shared" si="19"/>
        <v>1586.1</v>
      </c>
      <c r="CU7" s="64">
        <f t="shared" si="19"/>
        <v>1776.6</v>
      </c>
      <c r="CV7" s="64">
        <f t="shared" si="19"/>
        <v>2211</v>
      </c>
      <c r="CW7" s="64">
        <f t="shared" si="19"/>
        <v>2329.1</v>
      </c>
      <c r="CX7" s="64">
        <f t="shared" si="19"/>
        <v>2368.1999999999998</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265.8</v>
      </c>
      <c r="DL7" s="64">
        <f t="shared" ref="DL7:DT7" si="21">DL8</f>
        <v>268.89999999999998</v>
      </c>
      <c r="DM7" s="64">
        <f t="shared" si="21"/>
        <v>265.2</v>
      </c>
      <c r="DN7" s="64">
        <f t="shared" si="21"/>
        <v>270.2</v>
      </c>
      <c r="DO7" s="64">
        <f t="shared" si="21"/>
        <v>264</v>
      </c>
      <c r="DP7" s="64">
        <f t="shared" si="21"/>
        <v>184.4</v>
      </c>
      <c r="DQ7" s="64">
        <f t="shared" si="21"/>
        <v>179.9</v>
      </c>
      <c r="DR7" s="64">
        <f t="shared" si="21"/>
        <v>178.1</v>
      </c>
      <c r="DS7" s="64">
        <f t="shared" si="21"/>
        <v>181.7</v>
      </c>
      <c r="DT7" s="64">
        <f t="shared" si="21"/>
        <v>170.8</v>
      </c>
      <c r="DU7" s="61"/>
    </row>
    <row r="8" spans="1:125" s="66" customFormat="1" x14ac:dyDescent="0.15">
      <c r="A8" s="49"/>
      <c r="B8" s="67">
        <v>2017</v>
      </c>
      <c r="C8" s="67">
        <v>242012</v>
      </c>
      <c r="D8" s="67">
        <v>46</v>
      </c>
      <c r="E8" s="67">
        <v>14</v>
      </c>
      <c r="F8" s="67">
        <v>0</v>
      </c>
      <c r="G8" s="67">
        <v>2</v>
      </c>
      <c r="H8" s="67" t="s">
        <v>121</v>
      </c>
      <c r="I8" s="67" t="s">
        <v>122</v>
      </c>
      <c r="J8" s="67" t="s">
        <v>123</v>
      </c>
      <c r="K8" s="67" t="s">
        <v>124</v>
      </c>
      <c r="L8" s="67" t="s">
        <v>125</v>
      </c>
      <c r="M8" s="67" t="s">
        <v>126</v>
      </c>
      <c r="N8" s="67" t="s">
        <v>127</v>
      </c>
      <c r="O8" s="68">
        <v>93.2</v>
      </c>
      <c r="P8" s="69" t="s">
        <v>128</v>
      </c>
      <c r="Q8" s="69" t="s">
        <v>129</v>
      </c>
      <c r="R8" s="70">
        <v>58</v>
      </c>
      <c r="S8" s="69" t="s">
        <v>130</v>
      </c>
      <c r="T8" s="69" t="s">
        <v>131</v>
      </c>
      <c r="U8" s="70">
        <v>7412</v>
      </c>
      <c r="V8" s="70">
        <v>161</v>
      </c>
      <c r="W8" s="70">
        <v>100</v>
      </c>
      <c r="X8" s="69" t="s">
        <v>132</v>
      </c>
      <c r="Y8" s="71">
        <v>85.2</v>
      </c>
      <c r="Z8" s="71">
        <v>76</v>
      </c>
      <c r="AA8" s="71">
        <v>115.3</v>
      </c>
      <c r="AB8" s="71">
        <v>128.9</v>
      </c>
      <c r="AC8" s="71">
        <v>113.7</v>
      </c>
      <c r="AD8" s="71">
        <v>148.80000000000001</v>
      </c>
      <c r="AE8" s="71">
        <v>142.1</v>
      </c>
      <c r="AF8" s="71">
        <v>222.4</v>
      </c>
      <c r="AG8" s="71">
        <v>157</v>
      </c>
      <c r="AH8" s="71">
        <v>150.4</v>
      </c>
      <c r="AI8" s="68">
        <v>175.8</v>
      </c>
      <c r="AJ8" s="71">
        <v>0</v>
      </c>
      <c r="AK8" s="71">
        <v>0</v>
      </c>
      <c r="AL8" s="71">
        <v>0</v>
      </c>
      <c r="AM8" s="71">
        <v>0</v>
      </c>
      <c r="AN8" s="71">
        <v>0</v>
      </c>
      <c r="AO8" s="71">
        <v>0</v>
      </c>
      <c r="AP8" s="71">
        <v>0</v>
      </c>
      <c r="AQ8" s="71">
        <v>0.3</v>
      </c>
      <c r="AR8" s="71">
        <v>0.3</v>
      </c>
      <c r="AS8" s="71">
        <v>0.3</v>
      </c>
      <c r="AT8" s="68">
        <v>0</v>
      </c>
      <c r="AU8" s="72">
        <v>0</v>
      </c>
      <c r="AV8" s="72">
        <v>0</v>
      </c>
      <c r="AW8" s="72">
        <v>0</v>
      </c>
      <c r="AX8" s="72">
        <v>0</v>
      </c>
      <c r="AY8" s="72">
        <v>0</v>
      </c>
      <c r="AZ8" s="72">
        <v>0</v>
      </c>
      <c r="BA8" s="72">
        <v>0</v>
      </c>
      <c r="BB8" s="72">
        <v>1</v>
      </c>
      <c r="BC8" s="72">
        <v>1</v>
      </c>
      <c r="BD8" s="72">
        <v>2</v>
      </c>
      <c r="BE8" s="72">
        <v>0</v>
      </c>
      <c r="BF8" s="71">
        <v>-0.3</v>
      </c>
      <c r="BG8" s="71">
        <v>-15</v>
      </c>
      <c r="BH8" s="71">
        <v>32.799999999999997</v>
      </c>
      <c r="BI8" s="71">
        <v>41</v>
      </c>
      <c r="BJ8" s="71">
        <v>35.799999999999997</v>
      </c>
      <c r="BK8" s="71">
        <v>39</v>
      </c>
      <c r="BL8" s="71">
        <v>32.799999999999997</v>
      </c>
      <c r="BM8" s="71">
        <v>68.599999999999994</v>
      </c>
      <c r="BN8" s="71">
        <v>58.5</v>
      </c>
      <c r="BO8" s="71">
        <v>54.8</v>
      </c>
      <c r="BP8" s="68">
        <v>55.7</v>
      </c>
      <c r="BQ8" s="72">
        <v>-105</v>
      </c>
      <c r="BR8" s="72">
        <v>-6794</v>
      </c>
      <c r="BS8" s="72">
        <v>13447</v>
      </c>
      <c r="BT8" s="73">
        <v>17657</v>
      </c>
      <c r="BU8" s="73">
        <v>14473</v>
      </c>
      <c r="BV8" s="72">
        <v>26948</v>
      </c>
      <c r="BW8" s="72">
        <v>22512</v>
      </c>
      <c r="BX8" s="72">
        <v>36335</v>
      </c>
      <c r="BY8" s="72">
        <v>34707</v>
      </c>
      <c r="BZ8" s="72">
        <v>31584</v>
      </c>
      <c r="CA8" s="70">
        <v>35545</v>
      </c>
      <c r="CB8" s="71">
        <v>58.6</v>
      </c>
      <c r="CC8" s="71">
        <v>60.8</v>
      </c>
      <c r="CD8" s="71">
        <v>62.9</v>
      </c>
      <c r="CE8" s="71">
        <v>61.7</v>
      </c>
      <c r="CF8" s="71">
        <v>64.099999999999994</v>
      </c>
      <c r="CG8" s="71">
        <v>63</v>
      </c>
      <c r="CH8" s="71">
        <v>65.3</v>
      </c>
      <c r="CI8" s="71">
        <v>67.5</v>
      </c>
      <c r="CJ8" s="71">
        <v>68.2</v>
      </c>
      <c r="CK8" s="71">
        <v>70.7</v>
      </c>
      <c r="CL8" s="68">
        <v>58.2</v>
      </c>
      <c r="CM8" s="70">
        <v>296</v>
      </c>
      <c r="CN8" s="70" t="s">
        <v>125</v>
      </c>
      <c r="CO8" s="71">
        <v>0</v>
      </c>
      <c r="CP8" s="71">
        <v>0</v>
      </c>
      <c r="CQ8" s="71">
        <v>0</v>
      </c>
      <c r="CR8" s="71">
        <v>0</v>
      </c>
      <c r="CS8" s="71">
        <v>0</v>
      </c>
      <c r="CT8" s="71">
        <v>1586.1</v>
      </c>
      <c r="CU8" s="71">
        <v>1776.6</v>
      </c>
      <c r="CV8" s="71">
        <v>2211</v>
      </c>
      <c r="CW8" s="71">
        <v>2329.1</v>
      </c>
      <c r="CX8" s="71">
        <v>2368.1999999999998</v>
      </c>
      <c r="CY8" s="68">
        <v>394.7</v>
      </c>
      <c r="CZ8" s="71">
        <v>0</v>
      </c>
      <c r="DA8" s="71">
        <v>0</v>
      </c>
      <c r="DB8" s="71">
        <v>0</v>
      </c>
      <c r="DC8" s="71">
        <v>0</v>
      </c>
      <c r="DD8" s="71">
        <v>0</v>
      </c>
      <c r="DE8" s="71">
        <v>0</v>
      </c>
      <c r="DF8" s="71">
        <v>0</v>
      </c>
      <c r="DG8" s="71">
        <v>0</v>
      </c>
      <c r="DH8" s="71">
        <v>0</v>
      </c>
      <c r="DI8" s="71">
        <v>0</v>
      </c>
      <c r="DJ8" s="68">
        <v>9.6999999999999993</v>
      </c>
      <c r="DK8" s="71">
        <v>265.8</v>
      </c>
      <c r="DL8" s="71">
        <v>268.89999999999998</v>
      </c>
      <c r="DM8" s="71">
        <v>265.2</v>
      </c>
      <c r="DN8" s="71">
        <v>270.2</v>
      </c>
      <c r="DO8" s="71">
        <v>264</v>
      </c>
      <c r="DP8" s="71">
        <v>184.4</v>
      </c>
      <c r="DQ8" s="71">
        <v>179.9</v>
      </c>
      <c r="DR8" s="71">
        <v>178.1</v>
      </c>
      <c r="DS8" s="71">
        <v>181.7</v>
      </c>
      <c r="DT8" s="71">
        <v>170.8</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2019-01-29T00:38:39Z</cp:lastPrinted>
  <dcterms:created xsi:type="dcterms:W3CDTF">2018-12-07T10:26:45Z</dcterms:created>
  <dcterms:modified xsi:type="dcterms:W3CDTF">2019-02-08T05:48:43Z</dcterms:modified>
  <cp:category/>
</cp:coreProperties>
</file>