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d3299\Desktop\津市駐車場事業\"/>
    </mc:Choice>
  </mc:AlternateContent>
  <workbookProtection workbookAlgorithmName="SHA-512" workbookHashValue="ThilXJhnl0LCCiP4zcoD+ZdXiI7hrr2hdD+FJHRfxruO3xIdEGo0PtuvN5lmY9k2wTqA8MF5mUUGzqJ+TBbiFQ==" workbookSaltValue="Los0x0JouGsIe2rs9rCp5Q==" workbookSpinCount="100000" lockStructure="1"/>
  <bookViews>
    <workbookView xWindow="0" yWindow="0" windowWidth="15360" windowHeight="7635"/>
  </bookViews>
  <sheets>
    <sheet name="法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X7" i="5"/>
  <c r="CW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GQ30" i="4"/>
  <c r="BZ51" i="4"/>
  <c r="BZ30" i="4"/>
  <c r="BG30" i="4"/>
  <c r="KO30" i="4"/>
  <c r="FX30" i="4"/>
  <c r="AV76" i="4"/>
  <c r="KO51" i="4"/>
  <c r="LE76" i="4"/>
  <c r="FX51" i="4"/>
  <c r="BG51" i="4"/>
  <c r="HP76" i="4"/>
  <c r="HA76" i="4"/>
  <c r="AN51" i="4"/>
  <c r="FE30" i="4"/>
  <c r="KP76" i="4"/>
  <c r="AN30" i="4"/>
  <c r="JV51" i="4"/>
  <c r="FE51" i="4"/>
  <c r="AG76" i="4"/>
  <c r="JV30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<sst xmlns="http://schemas.openxmlformats.org/spreadsheetml/2006/main" count="242" uniqueCount="142">
  <si>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</si>
  <si>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</si>
  <si>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</si>
  <si>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</si>
  <si>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</si>
  <si>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</si>
  <si>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</si>
  <si>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</si>
  <si>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</si>
  <si>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</si>
  <si>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</si>
  <si>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</si>
  <si>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</si>
  <si>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</si>
  <si>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</si>
  <si>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</si>
  <si>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</si>
  <si>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</si>
  <si>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</si>
  <si>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</si>
  <si>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</si>
  <si>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</si>
  <si>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</si>
  <si>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</si>
  <si>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</si>
  <si>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</si>
  <si>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</si>
  <si>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</si>
  <si>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</si>
  <si>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</si>
  <si>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</si>
  <si>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</si>
  <si>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</si>
  <si>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</si>
  <si>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</si>
  <si>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</si>
  <si>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</si>
  <si>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</si>
  <si>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</si>
  <si>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</si>
  <si>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</si>
  <si>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</si>
  <si>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</si>
  <si>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</si>
  <si>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</si>
  <si>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</si>
  <si>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</si>
  <si>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</si>
  <si>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</si>
  <si>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</si>
  <si>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</si>
  <si>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</si>
  <si>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</si>
  <si>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</si>
  <si>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</si>
  <si>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</si>
  <si>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</si>
  <si>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</si>
  <si>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</si>
  <si>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</si>
  <si>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</si>
  <si>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</si>
  <si>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</si>
  <si>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</si>
  <si>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</si>
  <si>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</si>
  <si>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</si>
  <si>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</si>
  <si>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</si>
  <si>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</si>
  <si>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</si>
  <si>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</si>
  <si>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</si>
  <si>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</si>
  <si>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</si>
  <si>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</si>
  <si>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</si>
  <si>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</si>
  <si>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</si>
  <si>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</si>
  <si>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</si>
  <si>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</si>
  <si>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</si>
  <si>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</si>
  <si>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</si>
  <si>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</si>
  <si>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</si>
  <si>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</si>
  <si>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</si>
  <si>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</si>
  <si>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</si>
  <si>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</si>
  <si>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</si>
  <si>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</si>
  <si>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</si>
  <si>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</si>
  <si>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</si>
  <si>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</si>
  <si>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</si>
  <si>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</si>
  <si>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</si>
  <si>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</si>
  <si>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</si>
  <si>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</si>
  <si>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</si>
  <si>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</si>
  <si>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</si>
  <si>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</si>
  <si>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</si>
  <si>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</si>
  <si>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</si>
  <si>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</si>
  <si>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</si>
  <si>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</si>
  <si>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</si>
  <si>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</si>
  <si>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</si>
  <si>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</si>
  <si>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</si>
  <si>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</si>
  <si>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</si>
  <si>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</si>
  <si>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　津市</t>
  </si>
  <si>
    <t>お城東駐車場</t>
  </si>
  <si>
    <t>法適用</t>
  </si>
  <si>
    <t>駐車場整備事業</t>
  </si>
  <si>
    <t>-</t>
  </si>
  <si>
    <t>Ａ３Ｂ２</t>
  </si>
  <si>
    <t>非設置</t>
  </si>
  <si>
    <t>都市計画駐車場</t>
  </si>
  <si>
    <t>広場式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</si>
  <si>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</si>
  <si>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</si>
  <si>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</si>
  <si>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</si>
  <si>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</si>
  <si>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</si>
  <si>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</si>
  <si>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耐用年数を超えた機器の更新が進んでいないことから、駐車場の機器の老朽化が進んでおり、計画的な更新を進めていくことが必要となる。</t>
    <phoneticPr fontId="5"/>
  </si>
  <si>
    <t>ほとんどの駐車時間帯で利用台数が減少傾向にある。
周辺環境に大きな変化はないことから、駐車場需要が減少していることも考えられる。</t>
    <rPh sb="5" eb="7">
      <t>チュウシャ</t>
    </rPh>
    <rPh sb="7" eb="10">
      <t>ジカンタイ</t>
    </rPh>
    <rPh sb="11" eb="13">
      <t>リヨウ</t>
    </rPh>
    <rPh sb="13" eb="15">
      <t>ダイスウ</t>
    </rPh>
    <rPh sb="16" eb="18">
      <t>ゲンショウ</t>
    </rPh>
    <rPh sb="18" eb="20">
      <t>ケイコウ</t>
    </rPh>
    <rPh sb="25" eb="27">
      <t>シュウヘン</t>
    </rPh>
    <rPh sb="27" eb="29">
      <t>カンキョウ</t>
    </rPh>
    <rPh sb="30" eb="31">
      <t>オオ</t>
    </rPh>
    <rPh sb="33" eb="35">
      <t>ヘンカ</t>
    </rPh>
    <rPh sb="43" eb="46">
      <t>チュウシャジョウ</t>
    </rPh>
    <rPh sb="46" eb="48">
      <t>ジュヨウ</t>
    </rPh>
    <rPh sb="49" eb="51">
      <t>ゲンショウ</t>
    </rPh>
    <rPh sb="58" eb="59">
      <t>カンガ</t>
    </rPh>
    <phoneticPr fontId="5"/>
  </si>
  <si>
    <t>経常収支比率は100％以上となっており、早急に対応が必要となる状況ではないが、今後も需要に対応した適正な料金設定や、維持管理費のコスト削減等経営安定のための取組を進めていく。</t>
    <rPh sb="20" eb="22">
      <t>ソウキュウ</t>
    </rPh>
    <rPh sb="23" eb="25">
      <t>タイオウ</t>
    </rPh>
    <rPh sb="26" eb="28">
      <t>ヒツヨウ</t>
    </rPh>
    <rPh sb="31" eb="33">
      <t>ジョウキョウ</t>
    </rPh>
    <rPh sb="39" eb="41">
      <t>コンゴ</t>
    </rPh>
    <phoneticPr fontId="5"/>
  </si>
  <si>
    <t xml:space="preserve">駐車台数の減少に伴い駐車料金収入が減少傾向にあるなかで、固定的な費用が多く費用の削減が困難なことから、収益に関する経営指標の悪化が続いている。
</t>
    <rPh sb="0" eb="2">
      <t>チュウシャ</t>
    </rPh>
    <rPh sb="2" eb="4">
      <t>ダイスウ</t>
    </rPh>
    <rPh sb="5" eb="7">
      <t>ゲンショウ</t>
    </rPh>
    <rPh sb="8" eb="9">
      <t>トモナ</t>
    </rPh>
    <rPh sb="10" eb="12">
      <t>チュウシャ</t>
    </rPh>
    <rPh sb="12" eb="14">
      <t>リョウキン</t>
    </rPh>
    <rPh sb="14" eb="16">
      <t>シュウニュウ</t>
    </rPh>
    <rPh sb="17" eb="19">
      <t>ゲンショウ</t>
    </rPh>
    <rPh sb="19" eb="21">
      <t>ケイコウ</t>
    </rPh>
    <rPh sb="28" eb="31">
      <t>コテイテキ</t>
    </rPh>
    <rPh sb="32" eb="34">
      <t>ヒヨウ</t>
    </rPh>
    <rPh sb="35" eb="36">
      <t>オオ</t>
    </rPh>
    <rPh sb="37" eb="39">
      <t>ヒヨウ</t>
    </rPh>
    <rPh sb="40" eb="42">
      <t>サクゲン</t>
    </rPh>
    <rPh sb="43" eb="45">
      <t>コンナン</t>
    </rPh>
    <rPh sb="51" eb="53">
      <t>シュウエキ</t>
    </rPh>
    <rPh sb="54" eb="55">
      <t>カン</t>
    </rPh>
    <rPh sb="57" eb="59">
      <t>ケイエイ</t>
    </rPh>
    <rPh sb="59" eb="61">
      <t>シヒョウ</t>
    </rPh>
    <rPh sb="62" eb="64">
      <t>アッカ</t>
    </rPh>
    <rPh sb="65" eb="66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</si>
</sst>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229.6</c:v>
                </c:pt>
                <c:pt idx="1">
                  <c:v>234.6</c:v>
                </c:pt>
                <c:pt idx="2">
                  <c:v>226.1</c:v>
                </c:pt>
                <c:pt idx="3">
                  <c:v>221.9</c:v>
                </c:pt>
                <c:pt idx="4">
                  <c:v>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8-4760-A120-38499BD6C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12744"/>
        <c:axId val="34643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188.6</c:v>
                </c:pt>
                <c:pt idx="1">
                  <c:v>190.3</c:v>
                </c:pt>
                <c:pt idx="2">
                  <c:v>135.5</c:v>
                </c:pt>
                <c:pt idx="3">
                  <c:v>217.8</c:v>
                </c:pt>
                <c:pt idx="4">
                  <c:v>228.7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78-4760-A120-38499BD6C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12744"/>
        <c:axId val="346437680"/>
      </c:lineChart>
      <c:dateAx>
        <c:axId val="124112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437680"/>
        <c:crosses val="autoZero"/>
        <c:auto val="1"/>
        <c:lblOffset val="100"/>
        <c:baseTimeUnit val="years"/>
      </c:dateAx>
      <c:valAx>
        <c:axId val="34643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4112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83-4EE8-B0E4-5F6EA151F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436112"/>
        <c:axId val="346434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83-4EE8-B0E4-5F6EA151F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36112"/>
        <c:axId val="346434152"/>
      </c:lineChart>
      <c:dateAx>
        <c:axId val="34643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434152"/>
        <c:crosses val="autoZero"/>
        <c:auto val="1"/>
        <c:lblOffset val="100"/>
        <c:baseTimeUnit val="years"/>
      </c:dateAx>
      <c:valAx>
        <c:axId val="346434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6436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CE-4E12-B030-8AACC7D78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432976"/>
        <c:axId val="346436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CE-4E12-B030-8AACC7D78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32976"/>
        <c:axId val="346436504"/>
      </c:lineChart>
      <c:dateAx>
        <c:axId val="34643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436504"/>
        <c:crosses val="autoZero"/>
        <c:auto val="1"/>
        <c:lblOffset val="100"/>
        <c:baseTimeUnit val="years"/>
      </c:dateAx>
      <c:valAx>
        <c:axId val="346436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6432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87.6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A2-4DD0-B826-4579311A3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433760"/>
        <c:axId val="34643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57.7</c:v>
                </c:pt>
                <c:pt idx="2">
                  <c:v>59</c:v>
                </c:pt>
                <c:pt idx="3">
                  <c:v>59.7</c:v>
                </c:pt>
                <c:pt idx="4">
                  <c:v>57.7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A2-4DD0-B826-4579311A3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33760"/>
        <c:axId val="346434544"/>
      </c:lineChart>
      <c:dateAx>
        <c:axId val="34643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434544"/>
        <c:crosses val="autoZero"/>
        <c:auto val="1"/>
        <c:lblOffset val="100"/>
        <c:baseTimeUnit val="years"/>
      </c:dateAx>
      <c:valAx>
        <c:axId val="34643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6433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A9-449A-ABFF-E5C1A2EB9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437288"/>
        <c:axId val="34643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A9-449A-ABFF-E5C1A2EB9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37288"/>
        <c:axId val="346435328"/>
      </c:lineChart>
      <c:dateAx>
        <c:axId val="346437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6435328"/>
        <c:crosses val="autoZero"/>
        <c:auto val="1"/>
        <c:lblOffset val="100"/>
        <c:baseTimeUnit val="years"/>
      </c:dateAx>
      <c:valAx>
        <c:axId val="34643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6437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8C-463F-8D64-9BC43FFFF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432192"/>
        <c:axId val="34788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8C-463F-8D64-9BC43FFFF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432192"/>
        <c:axId val="347881104"/>
      </c:lineChart>
      <c:dateAx>
        <c:axId val="34643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881104"/>
        <c:crosses val="autoZero"/>
        <c:auto val="1"/>
        <c:lblOffset val="100"/>
        <c:baseTimeUnit val="years"/>
      </c:dateAx>
      <c:valAx>
        <c:axId val="347881104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46432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147.5</c:v>
                </c:pt>
                <c:pt idx="2">
                  <c:v>142.5</c:v>
                </c:pt>
                <c:pt idx="3">
                  <c:v>148.6</c:v>
                </c:pt>
                <c:pt idx="4">
                  <c:v>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C3-4B56-B7A0-4224C4F8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76400"/>
        <c:axId val="34787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90.2</c:v>
                </c:pt>
                <c:pt idx="1">
                  <c:v>92</c:v>
                </c:pt>
                <c:pt idx="2">
                  <c:v>89.9</c:v>
                </c:pt>
                <c:pt idx="3">
                  <c:v>105.2</c:v>
                </c:pt>
                <c:pt idx="4">
                  <c:v>105.3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C3-4B56-B7A0-4224C4F8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76400"/>
        <c:axId val="347874832"/>
      </c:lineChart>
      <c:dateAx>
        <c:axId val="34787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874832"/>
        <c:crosses val="autoZero"/>
        <c:auto val="1"/>
        <c:lblOffset val="100"/>
        <c:baseTimeUnit val="years"/>
      </c:dateAx>
      <c:valAx>
        <c:axId val="34787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7876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56.4</c:v>
                </c:pt>
                <c:pt idx="1">
                  <c:v>57.3</c:v>
                </c:pt>
                <c:pt idx="2">
                  <c:v>55.7</c:v>
                </c:pt>
                <c:pt idx="3">
                  <c:v>54.9</c:v>
                </c:pt>
                <c:pt idx="4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36-4F7B-9438-3BA857460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73656"/>
        <c:axId val="347880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67</c:v>
                </c:pt>
                <c:pt idx="1">
                  <c:v>60.6</c:v>
                </c:pt>
                <c:pt idx="2">
                  <c:v>51.2</c:v>
                </c:pt>
                <c:pt idx="3">
                  <c:v>69.2</c:v>
                </c:pt>
                <c:pt idx="4">
                  <c:v>59.4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36-4F7B-9438-3BA857460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73656"/>
        <c:axId val="347880712"/>
      </c:lineChart>
      <c:dateAx>
        <c:axId val="347873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880712"/>
        <c:crosses val="autoZero"/>
        <c:auto val="1"/>
        <c:lblOffset val="100"/>
        <c:baseTimeUnit val="years"/>
      </c:dateAx>
      <c:valAx>
        <c:axId val="347880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47873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19820</c:v>
                </c:pt>
                <c:pt idx="1">
                  <c:v>21335</c:v>
                </c:pt>
                <c:pt idx="2">
                  <c:v>19708</c:v>
                </c:pt>
                <c:pt idx="3">
                  <c:v>17892</c:v>
                </c:pt>
                <c:pt idx="4">
                  <c:v>16622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CE-45B1-93A7-65FD7A7A6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75616"/>
        <c:axId val="347877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10259</c:v>
                </c:pt>
                <c:pt idx="1">
                  <c:v>10580</c:v>
                </c:pt>
                <c:pt idx="2">
                  <c:v>5117</c:v>
                </c:pt>
                <c:pt idx="3">
                  <c:v>8856</c:v>
                </c:pt>
                <c:pt idx="4">
                  <c:v>8531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CE-45B1-93A7-65FD7A7A6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75616"/>
        <c:axId val="347877576"/>
      </c:lineChart>
      <c:dateAx>
        <c:axId val="34787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7877576"/>
        <c:crosses val="autoZero"/>
        <c:auto val="1"/>
        <c:lblOffset val="100"/>
        <c:baseTimeUnit val="years"/>
      </c:dateAx>
      <c:valAx>
        <c:axId val="347877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47875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【35,545】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【394.7】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K1" zoomScale="85" zoomScaleNormal="85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三重県津市　お城東駐車場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4147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>
        <f>データ!O7</f>
        <v>93.2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179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150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229.6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234.6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226.1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221.9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213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147.5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147.5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142.5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148.6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143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188.6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190.3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135.5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217.8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228.7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0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0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0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90.2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92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89.9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105.2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105.3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56.4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57.3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55.7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54.9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53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19820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21335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19708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17892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16622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0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0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0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0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0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67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60.6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51.2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69.2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59.4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10259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10580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5117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8856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8531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175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 t="str">
        <f>データ!CN7</f>
        <v>-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>
        <f>データ!CB7</f>
        <v>95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>
        <f>データ!CC7</f>
        <v>95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>
        <f>データ!CD7</f>
        <v>95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>
        <f>データ!CE7</f>
        <v>95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>
        <f>データ!CF7</f>
        <v>87.6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>
        <f>データ!CO7</f>
        <v>0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>
        <f>データ!CP7</f>
        <v>0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>
        <f>データ!CQ7</f>
        <v>0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>
        <f>データ!CR7</f>
        <v>0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>
        <f>データ!CS7</f>
        <v>0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>
        <f>データ!CG7</f>
        <v>56.4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>
        <f>データ!CH7</f>
        <v>57.7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>
        <f>データ!CI7</f>
        <v>59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>
        <f>データ!CJ7</f>
        <v>59.7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>
        <f>データ!CK7</f>
        <v>57.7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>
        <f>データ!CT7</f>
        <v>0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>
        <f>データ!CU7</f>
        <v>0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>
        <f>データ!CV7</f>
        <v>0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>
        <f>データ!CW7</f>
        <v>0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>
        <f>データ!CX7</f>
        <v>0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0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0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0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0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【175.8】</v>
      </c>
      <c r="C88" s="46" t="str">
        <f>データ!AT6</f>
        <v>【0.0】</v>
      </c>
      <c r="D88" s="46" t="str">
        <f>データ!BE6</f>
        <v>【0】</v>
      </c>
      <c r="E88" s="46" t="str">
        <f>データ!DU6</f>
        <v>【199.7】</v>
      </c>
      <c r="F88" s="46" t="str">
        <f>データ!BP6</f>
        <v>【55.7】</v>
      </c>
      <c r="G88" s="46" t="str">
        <f>データ!CA6</f>
        <v>【35,545】</v>
      </c>
      <c r="H88" s="46" t="str">
        <f>データ!CL6</f>
        <v>【58.2】</v>
      </c>
      <c r="I88" s="46" t="s">
        <v>56</v>
      </c>
      <c r="J88" s="46" t="s">
        <v>56</v>
      </c>
      <c r="K88" s="46" t="str">
        <f>データ!CY6</f>
        <v>【394.7】</v>
      </c>
      <c r="L88" s="46" t="str">
        <f>データ!DJ6</f>
        <v>【9.7】</v>
      </c>
      <c r="M88" s="47"/>
      <c r="N88" s="47" t="e">
        <f>データ!#REF!</f>
        <v>#REF!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oPb7ISjh5AMcbxHPjA40DHKHwMeDnXarlXhUMgrWPxEJxP0YBXbDwphtsvQlZUTQ+UDZIkJXk57CXLKdk0DXAg==" saltValue="A5MOm82EYopakN+9NPx4Z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BS10" sqref="BS10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57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58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59</v>
      </c>
      <c r="B3" s="50" t="s">
        <v>60</v>
      </c>
      <c r="C3" s="50" t="s">
        <v>61</v>
      </c>
      <c r="D3" s="50" t="s">
        <v>62</v>
      </c>
      <c r="E3" s="50" t="s">
        <v>63</v>
      </c>
      <c r="F3" s="50" t="s">
        <v>64</v>
      </c>
      <c r="G3" s="50" t="s">
        <v>65</v>
      </c>
      <c r="H3" s="144" t="s">
        <v>66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67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68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69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108</v>
      </c>
      <c r="AL5" s="59" t="s">
        <v>109</v>
      </c>
      <c r="AM5" s="59" t="s">
        <v>110</v>
      </c>
      <c r="AN5" s="59" t="s">
        <v>111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112</v>
      </c>
      <c r="AV5" s="59" t="s">
        <v>98</v>
      </c>
      <c r="AW5" s="59" t="s">
        <v>113</v>
      </c>
      <c r="AX5" s="59" t="s">
        <v>110</v>
      </c>
      <c r="AY5" s="59" t="s">
        <v>114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115</v>
      </c>
      <c r="BG5" s="59" t="s">
        <v>116</v>
      </c>
      <c r="BH5" s="59" t="s">
        <v>113</v>
      </c>
      <c r="BI5" s="59" t="s">
        <v>110</v>
      </c>
      <c r="BJ5" s="59" t="s">
        <v>114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117</v>
      </c>
      <c r="BS5" s="59" t="s">
        <v>118</v>
      </c>
      <c r="BT5" s="59" t="s">
        <v>110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98</v>
      </c>
      <c r="CD5" s="59" t="s">
        <v>99</v>
      </c>
      <c r="CE5" s="59" t="s">
        <v>119</v>
      </c>
      <c r="CF5" s="59" t="s">
        <v>114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115</v>
      </c>
      <c r="CP5" s="59" t="s">
        <v>98</v>
      </c>
      <c r="CQ5" s="59" t="s">
        <v>113</v>
      </c>
      <c r="CR5" s="59" t="s">
        <v>119</v>
      </c>
      <c r="CS5" s="59" t="s">
        <v>114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115</v>
      </c>
      <c r="DA5" s="59" t="s">
        <v>98</v>
      </c>
      <c r="DB5" s="59" t="s">
        <v>118</v>
      </c>
      <c r="DC5" s="59" t="s">
        <v>119</v>
      </c>
      <c r="DD5" s="59" t="s">
        <v>114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112</v>
      </c>
      <c r="DL5" s="59" t="s">
        <v>116</v>
      </c>
      <c r="DM5" s="59" t="s">
        <v>99</v>
      </c>
      <c r="DN5" s="59" t="s">
        <v>110</v>
      </c>
      <c r="DO5" s="59" t="s">
        <v>114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120</v>
      </c>
      <c r="B6" s="60">
        <f>B8</f>
        <v>2017</v>
      </c>
      <c r="C6" s="60">
        <f t="shared" ref="C6:X6" si="1">C8</f>
        <v>242012</v>
      </c>
      <c r="D6" s="60">
        <f t="shared" si="1"/>
        <v>46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三重県津市</v>
      </c>
      <c r="I6" s="60" t="str">
        <f t="shared" si="1"/>
        <v>お城東駐車場</v>
      </c>
      <c r="J6" s="60" t="str">
        <f t="shared" si="1"/>
        <v>法適用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>
        <f t="shared" si="1"/>
        <v>93.2</v>
      </c>
      <c r="P6" s="62" t="str">
        <f t="shared" si="1"/>
        <v>都市計画駐車場</v>
      </c>
      <c r="Q6" s="62" t="str">
        <f t="shared" si="1"/>
        <v>広場式</v>
      </c>
      <c r="R6" s="63">
        <f t="shared" si="1"/>
        <v>39</v>
      </c>
      <c r="S6" s="62" t="str">
        <f t="shared" si="1"/>
        <v>無</v>
      </c>
      <c r="T6" s="62" t="str">
        <f t="shared" si="1"/>
        <v>無</v>
      </c>
      <c r="U6" s="63">
        <f t="shared" si="1"/>
        <v>4147</v>
      </c>
      <c r="V6" s="63">
        <f t="shared" si="1"/>
        <v>179</v>
      </c>
      <c r="W6" s="63">
        <f t="shared" si="1"/>
        <v>150</v>
      </c>
      <c r="X6" s="62" t="str">
        <f t="shared" si="1"/>
        <v>導入なし</v>
      </c>
      <c r="Y6" s="64">
        <f>IF(Y8="-",NA(),Y8)</f>
        <v>229.6</v>
      </c>
      <c r="Z6" s="64">
        <f t="shared" ref="Z6:AH6" si="2">IF(Z8="-",NA(),Z8)</f>
        <v>234.6</v>
      </c>
      <c r="AA6" s="64">
        <f t="shared" si="2"/>
        <v>226.1</v>
      </c>
      <c r="AB6" s="64">
        <f t="shared" si="2"/>
        <v>221.9</v>
      </c>
      <c r="AC6" s="64">
        <f t="shared" si="2"/>
        <v>213</v>
      </c>
      <c r="AD6" s="64">
        <f t="shared" si="2"/>
        <v>188.6</v>
      </c>
      <c r="AE6" s="64">
        <f t="shared" si="2"/>
        <v>190.3</v>
      </c>
      <c r="AF6" s="64">
        <f t="shared" si="2"/>
        <v>135.5</v>
      </c>
      <c r="AG6" s="64">
        <f t="shared" si="2"/>
        <v>217.8</v>
      </c>
      <c r="AH6" s="64">
        <f t="shared" si="2"/>
        <v>228.7</v>
      </c>
      <c r="AI6" s="61" t="str">
        <f>IF(AI8="-","",IF(AI8="-","【-】","【"&amp;SUBSTITUTE(TEXT(AI8,"#,##0.0"),"-","△")&amp;"】"))</f>
        <v>【175.8】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0</v>
      </c>
      <c r="AP6" s="64">
        <f t="shared" si="3"/>
        <v>0</v>
      </c>
      <c r="AQ6" s="64">
        <f t="shared" si="3"/>
        <v>0</v>
      </c>
      <c r="AR6" s="64">
        <f t="shared" si="3"/>
        <v>0</v>
      </c>
      <c r="AS6" s="64">
        <f t="shared" si="3"/>
        <v>0</v>
      </c>
      <c r="AT6" s="61" t="str">
        <f>IF(AT8="-","",IF(AT8="-","【-】","【"&amp;SUBSTITUTE(TEXT(AT8,"#,##0.0"),"-","△")&amp;"】"))</f>
        <v>【0.0】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0</v>
      </c>
      <c r="BA6" s="65">
        <f t="shared" si="4"/>
        <v>0</v>
      </c>
      <c r="BB6" s="65">
        <f t="shared" si="4"/>
        <v>0</v>
      </c>
      <c r="BC6" s="65">
        <f t="shared" si="4"/>
        <v>0</v>
      </c>
      <c r="BD6" s="65">
        <f t="shared" si="4"/>
        <v>0</v>
      </c>
      <c r="BE6" s="63" t="str">
        <f>IF(BE8="-","",IF(BE8="-","【-】","【"&amp;SUBSTITUTE(TEXT(BE8,"#,##0"),"-","△")&amp;"】"))</f>
        <v>【0】</v>
      </c>
      <c r="BF6" s="64">
        <f>IF(BF8="-",NA(),BF8)</f>
        <v>56.4</v>
      </c>
      <c r="BG6" s="64">
        <f t="shared" ref="BG6:BO6" si="5">IF(BG8="-",NA(),BG8)</f>
        <v>57.3</v>
      </c>
      <c r="BH6" s="64">
        <f t="shared" si="5"/>
        <v>55.7</v>
      </c>
      <c r="BI6" s="64">
        <f t="shared" si="5"/>
        <v>54.9</v>
      </c>
      <c r="BJ6" s="64">
        <f t="shared" si="5"/>
        <v>53</v>
      </c>
      <c r="BK6" s="64">
        <f t="shared" si="5"/>
        <v>67</v>
      </c>
      <c r="BL6" s="64">
        <f t="shared" si="5"/>
        <v>60.6</v>
      </c>
      <c r="BM6" s="64">
        <f t="shared" si="5"/>
        <v>51.2</v>
      </c>
      <c r="BN6" s="64">
        <f t="shared" si="5"/>
        <v>69.2</v>
      </c>
      <c r="BO6" s="64">
        <f t="shared" si="5"/>
        <v>59.4</v>
      </c>
      <c r="BP6" s="61" t="str">
        <f>IF(BP8="-","",IF(BP8="-","【-】","【"&amp;SUBSTITUTE(TEXT(BP8,"#,##0.0"),"-","△")&amp;"】"))</f>
        <v>【55.7】</v>
      </c>
      <c r="BQ6" s="65">
        <f>IF(BQ8="-",NA(),BQ8)</f>
        <v>19820</v>
      </c>
      <c r="BR6" s="65">
        <f t="shared" ref="BR6:BZ6" si="6">IF(BR8="-",NA(),BR8)</f>
        <v>21335</v>
      </c>
      <c r="BS6" s="65">
        <f t="shared" si="6"/>
        <v>19708</v>
      </c>
      <c r="BT6" s="65">
        <f t="shared" si="6"/>
        <v>17892</v>
      </c>
      <c r="BU6" s="65">
        <f t="shared" si="6"/>
        <v>16622</v>
      </c>
      <c r="BV6" s="65">
        <f t="shared" si="6"/>
        <v>10259</v>
      </c>
      <c r="BW6" s="65">
        <f t="shared" si="6"/>
        <v>10580</v>
      </c>
      <c r="BX6" s="65">
        <f t="shared" si="6"/>
        <v>5117</v>
      </c>
      <c r="BY6" s="65">
        <f t="shared" si="6"/>
        <v>8856</v>
      </c>
      <c r="BZ6" s="65">
        <f t="shared" si="6"/>
        <v>8531</v>
      </c>
      <c r="CA6" s="63" t="str">
        <f>IF(CA8="-","",IF(CA8="-","【-】","【"&amp;SUBSTITUTE(TEXT(CA8,"#,##0"),"-","△")&amp;"】"))</f>
        <v>【35,545】</v>
      </c>
      <c r="CB6" s="64">
        <f>IF(CB8="-",NA(),CB8)</f>
        <v>95</v>
      </c>
      <c r="CC6" s="64">
        <f t="shared" ref="CC6:CK6" si="7">IF(CC8="-",NA(),CC8)</f>
        <v>95</v>
      </c>
      <c r="CD6" s="64">
        <f t="shared" si="7"/>
        <v>95</v>
      </c>
      <c r="CE6" s="64">
        <f t="shared" si="7"/>
        <v>95</v>
      </c>
      <c r="CF6" s="64">
        <f t="shared" si="7"/>
        <v>87.6</v>
      </c>
      <c r="CG6" s="64">
        <f t="shared" si="7"/>
        <v>56.4</v>
      </c>
      <c r="CH6" s="64">
        <f t="shared" si="7"/>
        <v>57.7</v>
      </c>
      <c r="CI6" s="64">
        <f t="shared" si="7"/>
        <v>59</v>
      </c>
      <c r="CJ6" s="64">
        <f t="shared" si="7"/>
        <v>59.7</v>
      </c>
      <c r="CK6" s="64">
        <f t="shared" si="7"/>
        <v>57.7</v>
      </c>
      <c r="CL6" s="61" t="str">
        <f>IF(CL8="-","",IF(CL8="-","【-】","【"&amp;SUBSTITUTE(TEXT(CL8,"#,##0.0"),"-","△")&amp;"】"))</f>
        <v>【58.2】</v>
      </c>
      <c r="CM6" s="63">
        <f t="shared" ref="CM6:CN6" si="8">CM8</f>
        <v>175</v>
      </c>
      <c r="CN6" s="63" t="str">
        <f t="shared" si="8"/>
        <v>-</v>
      </c>
      <c r="CO6" s="64">
        <f>IF(CO8="-",NA(),CO8)</f>
        <v>0</v>
      </c>
      <c r="CP6" s="64">
        <f t="shared" ref="CP6:CX6" si="9">IF(CP8="-",NA(),CP8)</f>
        <v>0</v>
      </c>
      <c r="CQ6" s="64">
        <f t="shared" si="9"/>
        <v>0</v>
      </c>
      <c r="CR6" s="64">
        <f t="shared" si="9"/>
        <v>0</v>
      </c>
      <c r="CS6" s="64">
        <f t="shared" si="9"/>
        <v>0</v>
      </c>
      <c r="CT6" s="64">
        <f t="shared" si="9"/>
        <v>0</v>
      </c>
      <c r="CU6" s="64">
        <f t="shared" si="9"/>
        <v>0</v>
      </c>
      <c r="CV6" s="64">
        <f t="shared" si="9"/>
        <v>0</v>
      </c>
      <c r="CW6" s="64">
        <f t="shared" si="9"/>
        <v>0</v>
      </c>
      <c r="CX6" s="64">
        <f t="shared" si="9"/>
        <v>0</v>
      </c>
      <c r="CY6" s="61" t="str">
        <f>IF(CY8="-","",IF(CY8="-","【-】","【"&amp;SUBSTITUTE(TEXT(CY8,"#,##0.0"),"-","△")&amp;"】"))</f>
        <v>【394.7】</v>
      </c>
      <c r="CZ6" s="64">
        <f>IF(CZ8="-",NA(),CZ8)</f>
        <v>0</v>
      </c>
      <c r="DA6" s="64">
        <f t="shared" ref="DA6:DI6" si="10">IF(DA8="-",NA(),DA8)</f>
        <v>0</v>
      </c>
      <c r="DB6" s="64">
        <f t="shared" si="10"/>
        <v>0</v>
      </c>
      <c r="DC6" s="64">
        <f t="shared" si="10"/>
        <v>0</v>
      </c>
      <c r="DD6" s="64">
        <f t="shared" si="10"/>
        <v>0</v>
      </c>
      <c r="DE6" s="64">
        <f t="shared" si="10"/>
        <v>0</v>
      </c>
      <c r="DF6" s="64">
        <f t="shared" si="10"/>
        <v>0</v>
      </c>
      <c r="DG6" s="64">
        <f t="shared" si="10"/>
        <v>0</v>
      </c>
      <c r="DH6" s="64">
        <f t="shared" si="10"/>
        <v>0</v>
      </c>
      <c r="DI6" s="64">
        <f t="shared" si="10"/>
        <v>0</v>
      </c>
      <c r="DJ6" s="61" t="str">
        <f>IF(DJ8="-","",IF(DJ8="-","【-】","【"&amp;SUBSTITUTE(TEXT(DJ8,"#,##0.0"),"-","△")&amp;"】"))</f>
        <v>【9.7】</v>
      </c>
      <c r="DK6" s="64">
        <f>IF(DK8="-",NA(),DK8)</f>
        <v>147.5</v>
      </c>
      <c r="DL6" s="64">
        <f t="shared" ref="DL6:DT6" si="11">IF(DL8="-",NA(),DL8)</f>
        <v>147.5</v>
      </c>
      <c r="DM6" s="64">
        <f t="shared" si="11"/>
        <v>142.5</v>
      </c>
      <c r="DN6" s="64">
        <f t="shared" si="11"/>
        <v>148.6</v>
      </c>
      <c r="DO6" s="64">
        <f t="shared" si="11"/>
        <v>143</v>
      </c>
      <c r="DP6" s="64">
        <f t="shared" si="11"/>
        <v>90.2</v>
      </c>
      <c r="DQ6" s="64">
        <f t="shared" si="11"/>
        <v>92</v>
      </c>
      <c r="DR6" s="64">
        <f t="shared" si="11"/>
        <v>89.9</v>
      </c>
      <c r="DS6" s="64">
        <f t="shared" si="11"/>
        <v>105.2</v>
      </c>
      <c r="DT6" s="64">
        <f t="shared" si="11"/>
        <v>105.3</v>
      </c>
      <c r="DU6" s="61" t="str">
        <f>IF(DU8="-","",IF(DU8="-","【-】","【"&amp;SUBSTITUTE(TEXT(DU8,"#,##0.0"),"-","△")&amp;"】"))</f>
        <v>【199.7】</v>
      </c>
    </row>
    <row r="7" spans="1:125" s="66" customFormat="1" x14ac:dyDescent="0.15">
      <c r="A7" s="49" t="s">
        <v>121</v>
      </c>
      <c r="B7" s="60">
        <f t="shared" ref="B7:X7" si="12">B8</f>
        <v>2017</v>
      </c>
      <c r="C7" s="60">
        <f t="shared" si="12"/>
        <v>242012</v>
      </c>
      <c r="D7" s="60">
        <f t="shared" si="12"/>
        <v>46</v>
      </c>
      <c r="E7" s="60">
        <f t="shared" si="12"/>
        <v>14</v>
      </c>
      <c r="F7" s="60">
        <f t="shared" si="12"/>
        <v>0</v>
      </c>
      <c r="G7" s="60">
        <f t="shared" si="12"/>
        <v>1</v>
      </c>
      <c r="H7" s="60" t="str">
        <f t="shared" si="12"/>
        <v>三重県　津市</v>
      </c>
      <c r="I7" s="60" t="str">
        <f t="shared" si="12"/>
        <v>お城東駐車場</v>
      </c>
      <c r="J7" s="60" t="str">
        <f t="shared" si="12"/>
        <v>法適用</v>
      </c>
      <c r="K7" s="60" t="str">
        <f t="shared" si="12"/>
        <v>駐車場整備事業</v>
      </c>
      <c r="L7" s="60" t="str">
        <f t="shared" si="12"/>
        <v>-</v>
      </c>
      <c r="M7" s="60" t="str">
        <f t="shared" si="12"/>
        <v>Ａ３Ｂ２</v>
      </c>
      <c r="N7" s="60" t="str">
        <f t="shared" si="12"/>
        <v>非設置</v>
      </c>
      <c r="O7" s="61">
        <f t="shared" si="12"/>
        <v>93.2</v>
      </c>
      <c r="P7" s="62" t="str">
        <f t="shared" si="12"/>
        <v>都市計画駐車場</v>
      </c>
      <c r="Q7" s="62" t="str">
        <f t="shared" si="12"/>
        <v>広場式</v>
      </c>
      <c r="R7" s="63">
        <f t="shared" si="12"/>
        <v>39</v>
      </c>
      <c r="S7" s="62" t="str">
        <f t="shared" si="12"/>
        <v>無</v>
      </c>
      <c r="T7" s="62" t="str">
        <f t="shared" si="12"/>
        <v>無</v>
      </c>
      <c r="U7" s="63">
        <f t="shared" si="12"/>
        <v>4147</v>
      </c>
      <c r="V7" s="63">
        <f t="shared" si="12"/>
        <v>179</v>
      </c>
      <c r="W7" s="63">
        <f t="shared" si="12"/>
        <v>150</v>
      </c>
      <c r="X7" s="62" t="str">
        <f t="shared" si="12"/>
        <v>導入なし</v>
      </c>
      <c r="Y7" s="64">
        <f>Y8</f>
        <v>229.6</v>
      </c>
      <c r="Z7" s="64">
        <f t="shared" ref="Z7:AH7" si="13">Z8</f>
        <v>234.6</v>
      </c>
      <c r="AA7" s="64">
        <f t="shared" si="13"/>
        <v>226.1</v>
      </c>
      <c r="AB7" s="64">
        <f t="shared" si="13"/>
        <v>221.9</v>
      </c>
      <c r="AC7" s="64">
        <f t="shared" si="13"/>
        <v>213</v>
      </c>
      <c r="AD7" s="64">
        <f t="shared" si="13"/>
        <v>188.6</v>
      </c>
      <c r="AE7" s="64">
        <f t="shared" si="13"/>
        <v>190.3</v>
      </c>
      <c r="AF7" s="64">
        <f t="shared" si="13"/>
        <v>135.5</v>
      </c>
      <c r="AG7" s="64">
        <f t="shared" si="13"/>
        <v>217.8</v>
      </c>
      <c r="AH7" s="64">
        <f t="shared" si="13"/>
        <v>228.7</v>
      </c>
      <c r="AI7" s="61"/>
      <c r="AJ7" s="64">
        <f>AJ8</f>
        <v>0</v>
      </c>
      <c r="AK7" s="64">
        <f t="shared" ref="AK7:AS7" si="14">AK8</f>
        <v>0</v>
      </c>
      <c r="AL7" s="64">
        <f t="shared" si="14"/>
        <v>0</v>
      </c>
      <c r="AM7" s="64">
        <f t="shared" si="14"/>
        <v>0</v>
      </c>
      <c r="AN7" s="64">
        <f t="shared" si="14"/>
        <v>0</v>
      </c>
      <c r="AO7" s="64">
        <f t="shared" si="14"/>
        <v>0</v>
      </c>
      <c r="AP7" s="64">
        <f t="shared" si="14"/>
        <v>0</v>
      </c>
      <c r="AQ7" s="64">
        <f t="shared" si="14"/>
        <v>0</v>
      </c>
      <c r="AR7" s="64">
        <f t="shared" si="14"/>
        <v>0</v>
      </c>
      <c r="AS7" s="64">
        <f t="shared" si="14"/>
        <v>0</v>
      </c>
      <c r="AT7" s="61"/>
      <c r="AU7" s="65">
        <f>AU8</f>
        <v>0</v>
      </c>
      <c r="AV7" s="65">
        <f t="shared" ref="AV7:BD7" si="15">AV8</f>
        <v>0</v>
      </c>
      <c r="AW7" s="65">
        <f t="shared" si="15"/>
        <v>0</v>
      </c>
      <c r="AX7" s="65">
        <f t="shared" si="15"/>
        <v>0</v>
      </c>
      <c r="AY7" s="65">
        <f t="shared" si="15"/>
        <v>0</v>
      </c>
      <c r="AZ7" s="65">
        <f t="shared" si="15"/>
        <v>0</v>
      </c>
      <c r="BA7" s="65">
        <f t="shared" si="15"/>
        <v>0</v>
      </c>
      <c r="BB7" s="65">
        <f t="shared" si="15"/>
        <v>0</v>
      </c>
      <c r="BC7" s="65">
        <f t="shared" si="15"/>
        <v>0</v>
      </c>
      <c r="BD7" s="65">
        <f t="shared" si="15"/>
        <v>0</v>
      </c>
      <c r="BE7" s="63"/>
      <c r="BF7" s="64">
        <f>BF8</f>
        <v>56.4</v>
      </c>
      <c r="BG7" s="64">
        <f t="shared" ref="BG7:BO7" si="16">BG8</f>
        <v>57.3</v>
      </c>
      <c r="BH7" s="64">
        <f t="shared" si="16"/>
        <v>55.7</v>
      </c>
      <c r="BI7" s="64">
        <f t="shared" si="16"/>
        <v>54.9</v>
      </c>
      <c r="BJ7" s="64">
        <f t="shared" si="16"/>
        <v>53</v>
      </c>
      <c r="BK7" s="64">
        <f t="shared" si="16"/>
        <v>67</v>
      </c>
      <c r="BL7" s="64">
        <f t="shared" si="16"/>
        <v>60.6</v>
      </c>
      <c r="BM7" s="64">
        <f t="shared" si="16"/>
        <v>51.2</v>
      </c>
      <c r="BN7" s="64">
        <f t="shared" si="16"/>
        <v>69.2</v>
      </c>
      <c r="BO7" s="64">
        <f t="shared" si="16"/>
        <v>59.4</v>
      </c>
      <c r="BP7" s="61"/>
      <c r="BQ7" s="65">
        <f>BQ8</f>
        <v>19820</v>
      </c>
      <c r="BR7" s="65">
        <f t="shared" ref="BR7:BZ7" si="17">BR8</f>
        <v>21335</v>
      </c>
      <c r="BS7" s="65">
        <f t="shared" si="17"/>
        <v>19708</v>
      </c>
      <c r="BT7" s="65">
        <f t="shared" si="17"/>
        <v>17892</v>
      </c>
      <c r="BU7" s="65">
        <f t="shared" si="17"/>
        <v>16622</v>
      </c>
      <c r="BV7" s="65">
        <f t="shared" si="17"/>
        <v>10259</v>
      </c>
      <c r="BW7" s="65">
        <f t="shared" si="17"/>
        <v>10580</v>
      </c>
      <c r="BX7" s="65">
        <f t="shared" si="17"/>
        <v>5117</v>
      </c>
      <c r="BY7" s="65">
        <f t="shared" si="17"/>
        <v>8856</v>
      </c>
      <c r="BZ7" s="65">
        <f t="shared" si="17"/>
        <v>8531</v>
      </c>
      <c r="CA7" s="63"/>
      <c r="CB7" s="64">
        <f>CB8</f>
        <v>95</v>
      </c>
      <c r="CC7" s="64">
        <f t="shared" ref="CC7:CK7" si="18">CC8</f>
        <v>95</v>
      </c>
      <c r="CD7" s="64">
        <f t="shared" si="18"/>
        <v>95</v>
      </c>
      <c r="CE7" s="64">
        <f t="shared" si="18"/>
        <v>95</v>
      </c>
      <c r="CF7" s="64">
        <f t="shared" si="18"/>
        <v>87.6</v>
      </c>
      <c r="CG7" s="64">
        <f t="shared" si="18"/>
        <v>56.4</v>
      </c>
      <c r="CH7" s="64">
        <f t="shared" si="18"/>
        <v>57.7</v>
      </c>
      <c r="CI7" s="64">
        <f t="shared" si="18"/>
        <v>59</v>
      </c>
      <c r="CJ7" s="64">
        <f t="shared" si="18"/>
        <v>59.7</v>
      </c>
      <c r="CK7" s="64">
        <f t="shared" si="18"/>
        <v>57.7</v>
      </c>
      <c r="CL7" s="61"/>
      <c r="CM7" s="63">
        <f>CM8</f>
        <v>175</v>
      </c>
      <c r="CN7" s="63" t="str">
        <f>CN8</f>
        <v>-</v>
      </c>
      <c r="CO7" s="64">
        <f>CO8</f>
        <v>0</v>
      </c>
      <c r="CP7" s="64">
        <f t="shared" ref="CP7:CX7" si="19">CP8</f>
        <v>0</v>
      </c>
      <c r="CQ7" s="64">
        <f t="shared" si="19"/>
        <v>0</v>
      </c>
      <c r="CR7" s="64">
        <f t="shared" si="19"/>
        <v>0</v>
      </c>
      <c r="CS7" s="64">
        <f t="shared" si="19"/>
        <v>0</v>
      </c>
      <c r="CT7" s="64">
        <f t="shared" si="19"/>
        <v>0</v>
      </c>
      <c r="CU7" s="64">
        <f t="shared" si="19"/>
        <v>0</v>
      </c>
      <c r="CV7" s="64">
        <f t="shared" si="19"/>
        <v>0</v>
      </c>
      <c r="CW7" s="64">
        <f t="shared" si="19"/>
        <v>0</v>
      </c>
      <c r="CX7" s="64">
        <f t="shared" si="19"/>
        <v>0</v>
      </c>
      <c r="CY7" s="61"/>
      <c r="CZ7" s="64">
        <f>CZ8</f>
        <v>0</v>
      </c>
      <c r="DA7" s="64">
        <f t="shared" ref="DA7:DI7" si="20">DA8</f>
        <v>0</v>
      </c>
      <c r="DB7" s="64">
        <f t="shared" si="20"/>
        <v>0</v>
      </c>
      <c r="DC7" s="64">
        <f t="shared" si="20"/>
        <v>0</v>
      </c>
      <c r="DD7" s="64">
        <f t="shared" si="20"/>
        <v>0</v>
      </c>
      <c r="DE7" s="64">
        <f t="shared" si="20"/>
        <v>0</v>
      </c>
      <c r="DF7" s="64">
        <f t="shared" si="20"/>
        <v>0</v>
      </c>
      <c r="DG7" s="64">
        <f t="shared" si="20"/>
        <v>0</v>
      </c>
      <c r="DH7" s="64">
        <f t="shared" si="20"/>
        <v>0</v>
      </c>
      <c r="DI7" s="64">
        <f t="shared" si="20"/>
        <v>0</v>
      </c>
      <c r="DJ7" s="61"/>
      <c r="DK7" s="64">
        <f>DK8</f>
        <v>147.5</v>
      </c>
      <c r="DL7" s="64">
        <f t="shared" ref="DL7:DT7" si="21">DL8</f>
        <v>147.5</v>
      </c>
      <c r="DM7" s="64">
        <f t="shared" si="21"/>
        <v>142.5</v>
      </c>
      <c r="DN7" s="64">
        <f t="shared" si="21"/>
        <v>148.6</v>
      </c>
      <c r="DO7" s="64">
        <f t="shared" si="21"/>
        <v>143</v>
      </c>
      <c r="DP7" s="64">
        <f t="shared" si="21"/>
        <v>90.2</v>
      </c>
      <c r="DQ7" s="64">
        <f t="shared" si="21"/>
        <v>92</v>
      </c>
      <c r="DR7" s="64">
        <f t="shared" si="21"/>
        <v>89.9</v>
      </c>
      <c r="DS7" s="64">
        <f t="shared" si="21"/>
        <v>105.2</v>
      </c>
      <c r="DT7" s="64">
        <f t="shared" si="21"/>
        <v>105.3</v>
      </c>
      <c r="DU7" s="61"/>
    </row>
    <row r="8" spans="1:125" s="66" customFormat="1" x14ac:dyDescent="0.15">
      <c r="A8" s="49"/>
      <c r="B8" s="67">
        <v>2017</v>
      </c>
      <c r="C8" s="67">
        <v>242012</v>
      </c>
      <c r="D8" s="67">
        <v>46</v>
      </c>
      <c r="E8" s="67">
        <v>14</v>
      </c>
      <c r="F8" s="67">
        <v>0</v>
      </c>
      <c r="G8" s="67">
        <v>1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>
        <v>93.2</v>
      </c>
      <c r="P8" s="69" t="s">
        <v>129</v>
      </c>
      <c r="Q8" s="69" t="s">
        <v>130</v>
      </c>
      <c r="R8" s="70">
        <v>39</v>
      </c>
      <c r="S8" s="69" t="s">
        <v>131</v>
      </c>
      <c r="T8" s="69" t="s">
        <v>131</v>
      </c>
      <c r="U8" s="70">
        <v>4147</v>
      </c>
      <c r="V8" s="70">
        <v>179</v>
      </c>
      <c r="W8" s="70">
        <v>150</v>
      </c>
      <c r="X8" s="69" t="s">
        <v>132</v>
      </c>
      <c r="Y8" s="71">
        <v>229.6</v>
      </c>
      <c r="Z8" s="71">
        <v>234.6</v>
      </c>
      <c r="AA8" s="71">
        <v>226.1</v>
      </c>
      <c r="AB8" s="71">
        <v>221.9</v>
      </c>
      <c r="AC8" s="71">
        <v>213</v>
      </c>
      <c r="AD8" s="71">
        <v>188.6</v>
      </c>
      <c r="AE8" s="71">
        <v>190.3</v>
      </c>
      <c r="AF8" s="71">
        <v>135.5</v>
      </c>
      <c r="AG8" s="71">
        <v>217.8</v>
      </c>
      <c r="AH8" s="71">
        <v>228.7</v>
      </c>
      <c r="AI8" s="68">
        <v>175.8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0</v>
      </c>
      <c r="AP8" s="71">
        <v>0</v>
      </c>
      <c r="AQ8" s="71">
        <v>0</v>
      </c>
      <c r="AR8" s="71">
        <v>0</v>
      </c>
      <c r="AS8" s="71">
        <v>0</v>
      </c>
      <c r="AT8" s="68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1">
        <v>56.4</v>
      </c>
      <c r="BG8" s="71">
        <v>57.3</v>
      </c>
      <c r="BH8" s="71">
        <v>55.7</v>
      </c>
      <c r="BI8" s="71">
        <v>54.9</v>
      </c>
      <c r="BJ8" s="71">
        <v>53</v>
      </c>
      <c r="BK8" s="71">
        <v>67</v>
      </c>
      <c r="BL8" s="71">
        <v>60.6</v>
      </c>
      <c r="BM8" s="71">
        <v>51.2</v>
      </c>
      <c r="BN8" s="71">
        <v>69.2</v>
      </c>
      <c r="BO8" s="71">
        <v>59.4</v>
      </c>
      <c r="BP8" s="68">
        <v>55.7</v>
      </c>
      <c r="BQ8" s="72">
        <v>19820</v>
      </c>
      <c r="BR8" s="72">
        <v>21335</v>
      </c>
      <c r="BS8" s="72">
        <v>19708</v>
      </c>
      <c r="BT8" s="73">
        <v>17892</v>
      </c>
      <c r="BU8" s="73">
        <v>16622</v>
      </c>
      <c r="BV8" s="72">
        <v>10259</v>
      </c>
      <c r="BW8" s="72">
        <v>10580</v>
      </c>
      <c r="BX8" s="72">
        <v>5117</v>
      </c>
      <c r="BY8" s="72">
        <v>8856</v>
      </c>
      <c r="BZ8" s="72">
        <v>8531</v>
      </c>
      <c r="CA8" s="70">
        <v>35545</v>
      </c>
      <c r="CB8" s="71">
        <v>95</v>
      </c>
      <c r="CC8" s="71">
        <v>95</v>
      </c>
      <c r="CD8" s="71">
        <v>95</v>
      </c>
      <c r="CE8" s="71">
        <v>95</v>
      </c>
      <c r="CF8" s="71">
        <v>87.6</v>
      </c>
      <c r="CG8" s="71">
        <v>56.4</v>
      </c>
      <c r="CH8" s="71">
        <v>57.7</v>
      </c>
      <c r="CI8" s="71">
        <v>59</v>
      </c>
      <c r="CJ8" s="71">
        <v>59.7</v>
      </c>
      <c r="CK8" s="71">
        <v>57.7</v>
      </c>
      <c r="CL8" s="68">
        <v>58.2</v>
      </c>
      <c r="CM8" s="70">
        <v>175</v>
      </c>
      <c r="CN8" s="70" t="s">
        <v>126</v>
      </c>
      <c r="CO8" s="71">
        <v>0</v>
      </c>
      <c r="CP8" s="71">
        <v>0</v>
      </c>
      <c r="CQ8" s="71">
        <v>0</v>
      </c>
      <c r="CR8" s="71">
        <v>0</v>
      </c>
      <c r="CS8" s="71">
        <v>0</v>
      </c>
      <c r="CT8" s="71">
        <v>0</v>
      </c>
      <c r="CU8" s="71">
        <v>0</v>
      </c>
      <c r="CV8" s="71">
        <v>0</v>
      </c>
      <c r="CW8" s="71">
        <v>0</v>
      </c>
      <c r="CX8" s="71">
        <v>0</v>
      </c>
      <c r="CY8" s="68">
        <v>394.7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0</v>
      </c>
      <c r="DF8" s="71">
        <v>0</v>
      </c>
      <c r="DG8" s="71">
        <v>0</v>
      </c>
      <c r="DH8" s="71">
        <v>0</v>
      </c>
      <c r="DI8" s="71">
        <v>0</v>
      </c>
      <c r="DJ8" s="68">
        <v>9.6999999999999993</v>
      </c>
      <c r="DK8" s="71">
        <v>147.5</v>
      </c>
      <c r="DL8" s="71">
        <v>147.5</v>
      </c>
      <c r="DM8" s="71">
        <v>142.5</v>
      </c>
      <c r="DN8" s="71">
        <v>148.6</v>
      </c>
      <c r="DO8" s="71">
        <v>143</v>
      </c>
      <c r="DP8" s="71">
        <v>90.2</v>
      </c>
      <c r="DQ8" s="71">
        <v>92</v>
      </c>
      <c r="DR8" s="71">
        <v>89.9</v>
      </c>
      <c r="DS8" s="71">
        <v>105.2</v>
      </c>
      <c r="DT8" s="71">
        <v>105.3</v>
      </c>
      <c r="DU8" s="68">
        <v>199.7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133</v>
      </c>
      <c r="C10" s="78" t="s">
        <v>134</v>
      </c>
      <c r="D10" s="78" t="s">
        <v>135</v>
      </c>
      <c r="E10" s="78" t="s">
        <v>136</v>
      </c>
      <c r="F10" s="78" t="s">
        <v>137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60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奥山　祐也(N9179)</cp:lastModifiedBy>
  <cp:lastPrinted>2019-01-29T00:38:18Z</cp:lastPrinted>
  <dcterms:created xsi:type="dcterms:W3CDTF">2018-12-07T10:26:44Z</dcterms:created>
  <dcterms:modified xsi:type="dcterms:W3CDTF">2019-01-29T00:45:24Z</dcterms:modified>
  <cp:category/>
</cp:coreProperties>
</file>