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CS30" i="4"/>
  <c r="BZ76" i="4"/>
  <c r="IT76" i="4"/>
  <c r="CS51" i="4"/>
  <c r="HJ30" i="4"/>
  <c r="MA51" i="4"/>
  <c r="C11" i="5"/>
  <c r="D11" i="5"/>
  <c r="E11" i="5"/>
  <c r="B11" i="5"/>
  <c r="BK76" i="4" l="1"/>
  <c r="LH51" i="4"/>
  <c r="LT76" i="4"/>
  <c r="GQ51" i="4"/>
  <c r="LH30" i="4"/>
  <c r="BZ30" i="4"/>
  <c r="IE76" i="4"/>
  <c r="BZ51" i="4"/>
  <c r="GQ30" i="4"/>
  <c r="FX30" i="4"/>
  <c r="BG30" i="4"/>
  <c r="FX51" i="4"/>
  <c r="KO30" i="4"/>
  <c r="AV76" i="4"/>
  <c r="KO51" i="4"/>
  <c r="LE76" i="4"/>
  <c r="HP76" i="4"/>
  <c r="BG51" i="4"/>
  <c r="FE51" i="4"/>
  <c r="HA76" i="4"/>
  <c r="AN51" i="4"/>
  <c r="FE30" i="4"/>
  <c r="KP76" i="4"/>
  <c r="JV30" i="4"/>
  <c r="AN30" i="4"/>
  <c r="AG76" i="4"/>
  <c r="JV51" i="4"/>
  <c r="R76" i="4"/>
  <c r="KA76" i="4"/>
  <c r="EL51" i="4"/>
  <c r="JC30" i="4"/>
  <c r="JC51" i="4"/>
  <c r="GL76" i="4"/>
  <c r="U51" i="4"/>
  <c r="EL30" i="4"/>
  <c r="U30" i="4"/>
</calcChain>
</file>

<file path=xl/sharedStrings.xml><?xml version="1.0" encoding="utf-8"?>
<sst xmlns="http://schemas.openxmlformats.org/spreadsheetml/2006/main" count="287" uniqueCount="136">
  <si>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</si>
  <si>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</si>
  <si>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</si>
  <si>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</si>
  <si>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</si>
  <si>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</si>
  <si>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</si>
  <si>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</si>
  <si>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</si>
  <si>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</si>
  <si>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</si>
  <si>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</si>
  <si>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</si>
  <si>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</si>
  <si>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</si>
  <si>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</si>
  <si>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</si>
  <si>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</si>
  <si>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</si>
  <si>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</si>
  <si>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</si>
  <si>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</si>
  <si>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</si>
  <si>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</si>
  <si>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</si>
  <si>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</si>
  <si>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</si>
  <si>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</si>
  <si>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</si>
  <si>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</si>
  <si>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</si>
  <si>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</si>
  <si>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</si>
  <si>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</si>
  <si>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</si>
  <si>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</si>
  <si>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</si>
  <si>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</si>
  <si>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</si>
  <si>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</si>
  <si>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</si>
  <si>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</si>
  <si>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</si>
  <si>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</si>
  <si>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</si>
  <si>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</si>
  <si>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</si>
  <si>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</si>
  <si>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</si>
  <si>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</si>
  <si>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</si>
  <si>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</si>
  <si>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</si>
  <si>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</si>
  <si>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</si>
  <si>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</si>
  <si>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</si>
  <si>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</si>
  <si>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</si>
  <si>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</si>
  <si>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</si>
  <si>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</si>
  <si>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</si>
  <si>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</si>
  <si>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</si>
  <si>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</si>
  <si>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</si>
  <si>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</si>
  <si>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</si>
  <si>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</si>
  <si>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</si>
  <si>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</si>
  <si>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</si>
  <si>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</si>
  <si>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</si>
  <si>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</si>
  <si>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</si>
  <si>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</si>
  <si>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</si>
  <si>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</si>
  <si>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</si>
  <si>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</si>
  <si>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</si>
  <si>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</si>
  <si>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</si>
  <si>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</si>
  <si>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</si>
  <si>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</si>
  <si>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</si>
  <si>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</si>
  <si>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</si>
  <si>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</si>
  <si>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</si>
  <si>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</si>
  <si>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</si>
  <si>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</si>
  <si>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</si>
  <si>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</si>
  <si>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</si>
  <si>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</si>
  <si>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</si>
  <si>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</si>
  <si>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</si>
  <si>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</si>
  <si>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</si>
  <si>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</si>
  <si>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</si>
  <si>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</si>
  <si>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</si>
  <si>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</si>
  <si>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</si>
  <si>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</si>
  <si>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</si>
  <si>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</si>
  <si>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三重県　伊賀市</t>
  </si>
  <si>
    <t>市営伊賀上野駅駐車場</t>
  </si>
  <si>
    <t>法非適用</t>
  </si>
  <si>
    <t>駐車場整備事業</t>
  </si>
  <si>
    <t>-</t>
  </si>
  <si>
    <t>Ａ３Ｂ１</t>
  </si>
  <si>
    <t>該当数値なし</t>
  </si>
  <si>
    <t>都市計画駐車場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</si>
  <si>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</si>
  <si>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</si>
  <si>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</si>
  <si>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</si>
  <si>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</si>
  <si>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</si>
  <si>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</si>
  <si>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</si>
  <si>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</si>
  <si>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</si>
  <si>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本業の収益性が低下しており、駐車場事業特別会計の全体収益で補填しているため、需給分析を行うなど、経営改善に向けた取組が必要である。</t>
    <rPh sb="1" eb="3">
      <t>ホンギョウ</t>
    </rPh>
    <rPh sb="4" eb="7">
      <t>シュウエキセイ</t>
    </rPh>
    <rPh sb="8" eb="10">
      <t>テイカ</t>
    </rPh>
    <rPh sb="39" eb="41">
      <t>ジュキュウ</t>
    </rPh>
    <rPh sb="41" eb="43">
      <t>ブンセキ</t>
    </rPh>
    <rPh sb="44" eb="45">
      <t>オコナ</t>
    </rPh>
    <rPh sb="49" eb="51">
      <t>ケイエイ</t>
    </rPh>
    <rPh sb="51" eb="53">
      <t>カイゼン</t>
    </rPh>
    <rPh sb="54" eb="55">
      <t>ム</t>
    </rPh>
    <rPh sb="57" eb="59">
      <t>トリクミ</t>
    </rPh>
    <rPh sb="60" eb="62">
      <t>ヒツヨウ</t>
    </rPh>
    <phoneticPr fontId="6"/>
  </si>
  <si>
    <t>　利用の状況について、長時間利用しても１回５００円（乗用車）等としているため稼働率は類似施設の平均値より低い数値が出ている。
　また、立地条件も市の中心から距離があり、利用者の大多数を占めるＪＲ伊賀上野駅利用者の需要が減少している状況であると考えられるため、経営改善に向けた取組が必要である。</t>
    <rPh sb="42" eb="44">
      <t>ルイジ</t>
    </rPh>
    <rPh sb="44" eb="46">
      <t>シセツ</t>
    </rPh>
    <rPh sb="47" eb="50">
      <t>ヘイキンチ</t>
    </rPh>
    <rPh sb="67" eb="69">
      <t>リッチ</t>
    </rPh>
    <rPh sb="69" eb="71">
      <t>ジョウケン</t>
    </rPh>
    <rPh sb="72" eb="73">
      <t>シ</t>
    </rPh>
    <rPh sb="74" eb="76">
      <t>チュウシン</t>
    </rPh>
    <rPh sb="78" eb="80">
      <t>キョリ</t>
    </rPh>
    <rPh sb="84" eb="87">
      <t>リヨウシャ</t>
    </rPh>
    <rPh sb="88" eb="91">
      <t>ダイタスウ</t>
    </rPh>
    <rPh sb="92" eb="93">
      <t>シ</t>
    </rPh>
    <rPh sb="97" eb="101">
      <t>イガウエノ</t>
    </rPh>
    <rPh sb="101" eb="102">
      <t>エキ</t>
    </rPh>
    <rPh sb="102" eb="105">
      <t>リヨウシャ</t>
    </rPh>
    <rPh sb="106" eb="108">
      <t>ジュヨウ</t>
    </rPh>
    <rPh sb="109" eb="111">
      <t>ゲンショウ</t>
    </rPh>
    <rPh sb="115" eb="117">
      <t>ジョウキョウ</t>
    </rPh>
    <rPh sb="121" eb="122">
      <t>カンガ</t>
    </rPh>
    <rPh sb="129" eb="131">
      <t>ケイエイ</t>
    </rPh>
    <rPh sb="131" eb="133">
      <t>カイゼン</t>
    </rPh>
    <rPh sb="134" eb="135">
      <t>ム</t>
    </rPh>
    <rPh sb="137" eb="139">
      <t>トリクミ</t>
    </rPh>
    <rPh sb="140" eb="142">
      <t>ヒツヨウ</t>
    </rPh>
    <phoneticPr fontId="6"/>
  </si>
  <si>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</si>
  <si>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r>
      <t>　収益的収支比率について、赤字であり料金収入のみでの維持管理が難しい状況である。
　駐車場事業特別会計の全体収益で補填しているため、他会計より人件費や一般会計からの繰入金に頼ることなく０％で抑えることができている。</t>
    </r>
    <r>
      <rPr>
        <sz val="11"/>
        <rFont val="ＭＳ ゴシック"/>
        <family val="3"/>
        <charset val="128"/>
      </rPr>
      <t>　売上高ＧＯＰ比率やＥＢＩＴＤＡについても、年々数値が低下傾向にある。少子化や市全体の人口も減少傾向にあり、駅の利用率と連動していると考えられる。</t>
    </r>
    <rPh sb="13" eb="15">
      <t>アカジ</t>
    </rPh>
    <rPh sb="31" eb="32">
      <t>ムズカ</t>
    </rPh>
    <rPh sb="34" eb="36">
      <t>ジョウキョウ</t>
    </rPh>
    <rPh sb="42" eb="44">
      <t>チュウシャ</t>
    </rPh>
    <rPh sb="44" eb="45">
      <t>ジョウ</t>
    </rPh>
    <rPh sb="45" eb="47">
      <t>ジギョウ</t>
    </rPh>
    <rPh sb="47" eb="49">
      <t>トクベツ</t>
    </rPh>
    <rPh sb="49" eb="51">
      <t>カイケイ</t>
    </rPh>
    <rPh sb="52" eb="54">
      <t>ゼンタイ</t>
    </rPh>
    <rPh sb="54" eb="56">
      <t>シュウエキ</t>
    </rPh>
    <rPh sb="57" eb="59">
      <t>ホテン</t>
    </rPh>
    <rPh sb="129" eb="131">
      <t>ネンネン</t>
    </rPh>
    <rPh sb="134" eb="136">
      <t>テイカ</t>
    </rPh>
    <rPh sb="136" eb="138">
      <t>ケイコウ</t>
    </rPh>
    <rPh sb="142" eb="145">
      <t>ショウシカ</t>
    </rPh>
    <rPh sb="146" eb="147">
      <t>シ</t>
    </rPh>
    <rPh sb="147" eb="149">
      <t>ゼンタイ</t>
    </rPh>
    <rPh sb="150" eb="152">
      <t>ジンコウ</t>
    </rPh>
    <rPh sb="153" eb="154">
      <t>ゲン</t>
    </rPh>
    <rPh sb="154" eb="155">
      <t>ショウ</t>
    </rPh>
    <rPh sb="155" eb="157">
      <t>ケイコウ</t>
    </rPh>
    <rPh sb="161" eb="162">
      <t>エキ</t>
    </rPh>
    <rPh sb="163" eb="165">
      <t>リヨウ</t>
    </rPh>
    <rPh sb="165" eb="166">
      <t>リツ</t>
    </rPh>
    <rPh sb="167" eb="169">
      <t>レンドウ</t>
    </rPh>
    <rPh sb="174" eb="175">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</si>
</sst>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91.2</c:v>
                </c:pt>
                <c:pt idx="1">
                  <c:v>96.5</c:v>
                </c:pt>
                <c:pt idx="2">
                  <c:v>92.8</c:v>
                </c:pt>
                <c:pt idx="3">
                  <c:v>78.599999999999994</c:v>
                </c:pt>
                <c:pt idx="4">
                  <c:v>74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6652800"/>
        <c:axId val="866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6652800"/>
        <c:axId val="86667264"/>
      </c:lineChart>
      <c:dateAx>
        <c:axId val="86652800"/>
        <c:scaling>
          <c:orientation val="minMax"/>
        </c:scaling>
        <c:delete val="1"/>
        <c:axPos val="b"/>
        <c:numFmt formatCode="ge" sourceLinked="1"/>
        <c:majorTickMark val="none"/>
        <c:minorTickMark val="none"/>
        <c:tickLblPos val="none"/>
        <c:crossAx val="86667264"/>
        <c:crosses val="autoZero"/>
        <c:auto val="1"/>
        <c:lblOffset val="100"/>
        <c:baseTimeUnit val="years"/>
      </c:dateAx>
      <c:valAx>
        <c:axId val="8666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65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5107072"/>
        <c:axId val="451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5107072"/>
        <c:axId val="45121536"/>
      </c:lineChart>
      <c:dateAx>
        <c:axId val="45107072"/>
        <c:scaling>
          <c:orientation val="minMax"/>
        </c:scaling>
        <c:delete val="1"/>
        <c:axPos val="b"/>
        <c:numFmt formatCode="ge" sourceLinked="1"/>
        <c:majorTickMark val="none"/>
        <c:minorTickMark val="none"/>
        <c:tickLblPos val="none"/>
        <c:crossAx val="45121536"/>
        <c:crosses val="autoZero"/>
        <c:auto val="1"/>
        <c:lblOffset val="100"/>
        <c:baseTimeUnit val="years"/>
      </c:dateAx>
      <c:valAx>
        <c:axId val="4512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0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4504576"/>
        <c:axId val="445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4504576"/>
        <c:axId val="44506496"/>
      </c:lineChart>
      <c:dateAx>
        <c:axId val="44504576"/>
        <c:scaling>
          <c:orientation val="minMax"/>
        </c:scaling>
        <c:delete val="1"/>
        <c:axPos val="b"/>
        <c:numFmt formatCode="ge" sourceLinked="1"/>
        <c:majorTickMark val="none"/>
        <c:minorTickMark val="none"/>
        <c:tickLblPos val="none"/>
        <c:crossAx val="44506496"/>
        <c:crosses val="autoZero"/>
        <c:auto val="1"/>
        <c:lblOffset val="100"/>
        <c:baseTimeUnit val="years"/>
      </c:dateAx>
      <c:valAx>
        <c:axId val="4450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0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4559744"/>
        <c:axId val="442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4559744"/>
        <c:axId val="44237568"/>
      </c:lineChart>
      <c:dateAx>
        <c:axId val="44559744"/>
        <c:scaling>
          <c:orientation val="minMax"/>
        </c:scaling>
        <c:delete val="1"/>
        <c:axPos val="b"/>
        <c:numFmt formatCode="ge" sourceLinked="1"/>
        <c:majorTickMark val="none"/>
        <c:minorTickMark val="none"/>
        <c:tickLblPos val="none"/>
        <c:crossAx val="44237568"/>
        <c:crosses val="autoZero"/>
        <c:auto val="1"/>
        <c:lblOffset val="100"/>
        <c:baseTimeUnit val="years"/>
      </c:dateAx>
      <c:valAx>
        <c:axId val="4423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5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4296448"/>
        <c:axId val="853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4296448"/>
        <c:axId val="85311872"/>
      </c:lineChart>
      <c:dateAx>
        <c:axId val="44296448"/>
        <c:scaling>
          <c:orientation val="minMax"/>
        </c:scaling>
        <c:delete val="1"/>
        <c:axPos val="b"/>
        <c:numFmt formatCode="ge" sourceLinked="1"/>
        <c:majorTickMark val="none"/>
        <c:minorTickMark val="none"/>
        <c:tickLblPos val="none"/>
        <c:crossAx val="85311872"/>
        <c:crosses val="autoZero"/>
        <c:auto val="1"/>
        <c:lblOffset val="100"/>
        <c:baseTimeUnit val="years"/>
      </c:dateAx>
      <c:valAx>
        <c:axId val="8531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9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4321024"/>
        <c:axId val="443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4321024"/>
        <c:axId val="44331392"/>
      </c:lineChart>
      <c:dateAx>
        <c:axId val="44321024"/>
        <c:scaling>
          <c:orientation val="minMax"/>
        </c:scaling>
        <c:delete val="1"/>
        <c:axPos val="b"/>
        <c:numFmt formatCode="ge" sourceLinked="1"/>
        <c:majorTickMark val="none"/>
        <c:minorTickMark val="none"/>
        <c:tickLblPos val="none"/>
        <c:crossAx val="44331392"/>
        <c:crosses val="autoZero"/>
        <c:auto val="1"/>
        <c:lblOffset val="100"/>
        <c:baseTimeUnit val="years"/>
      </c:dateAx>
      <c:valAx>
        <c:axId val="44331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32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48.8</c:v>
                </c:pt>
                <c:pt idx="1">
                  <c:v>46.5</c:v>
                </c:pt>
                <c:pt idx="2">
                  <c:v>46.5</c:v>
                </c:pt>
                <c:pt idx="3">
                  <c:v>37.200000000000003</c:v>
                </c:pt>
                <c:pt idx="4">
                  <c:v>39.5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4355968"/>
        <c:axId val="443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4355968"/>
        <c:axId val="44357888"/>
      </c:lineChart>
      <c:dateAx>
        <c:axId val="44355968"/>
        <c:scaling>
          <c:orientation val="minMax"/>
        </c:scaling>
        <c:delete val="1"/>
        <c:axPos val="b"/>
        <c:numFmt formatCode="ge" sourceLinked="1"/>
        <c:majorTickMark val="none"/>
        <c:minorTickMark val="none"/>
        <c:tickLblPos val="none"/>
        <c:crossAx val="44357888"/>
        <c:crosses val="autoZero"/>
        <c:auto val="1"/>
        <c:lblOffset val="100"/>
        <c:baseTimeUnit val="years"/>
      </c:dateAx>
      <c:valAx>
        <c:axId val="4435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35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c:v>
                </c:pt>
                <c:pt idx="1">
                  <c:v>-1.4</c:v>
                </c:pt>
                <c:pt idx="2">
                  <c:v>-6</c:v>
                </c:pt>
                <c:pt idx="3">
                  <c:v>-23.9</c:v>
                </c:pt>
                <c:pt idx="4">
                  <c:v>-31.4</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4404736"/>
        <c:axId val="444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4404736"/>
        <c:axId val="44406656"/>
      </c:lineChart>
      <c:dateAx>
        <c:axId val="44404736"/>
        <c:scaling>
          <c:orientation val="minMax"/>
        </c:scaling>
        <c:delete val="1"/>
        <c:axPos val="b"/>
        <c:numFmt formatCode="ge" sourceLinked="1"/>
        <c:majorTickMark val="none"/>
        <c:minorTickMark val="none"/>
        <c:tickLblPos val="none"/>
        <c:crossAx val="44406656"/>
        <c:crosses val="autoZero"/>
        <c:auto val="1"/>
        <c:lblOffset val="100"/>
        <c:baseTimeUnit val="years"/>
      </c:dateAx>
      <c:valAx>
        <c:axId val="4440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40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-369</c:v>
                </c:pt>
                <c:pt idx="1">
                  <c:v>-137</c:v>
                </c:pt>
                <c:pt idx="2">
                  <c:v>-278</c:v>
                </c:pt>
                <c:pt idx="3">
                  <c:v>-837</c:v>
                </c:pt>
                <c:pt idx="4">
                  <c:v>-1051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4661376"/>
        <c:axId val="446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4661376"/>
        <c:axId val="44663552"/>
      </c:lineChart>
      <c:dateAx>
        <c:axId val="44661376"/>
        <c:scaling>
          <c:orientation val="minMax"/>
        </c:scaling>
        <c:delete val="1"/>
        <c:axPos val="b"/>
        <c:numFmt formatCode="ge" sourceLinked="1"/>
        <c:majorTickMark val="none"/>
        <c:minorTickMark val="none"/>
        <c:tickLblPos val="none"/>
        <c:crossAx val="44663552"/>
        <c:crosses val="autoZero"/>
        <c:auto val="1"/>
        <c:lblOffset val="100"/>
        <c:baseTimeUnit val="years"/>
      </c:dateAx>
      <c:valAx>
        <c:axId val="44663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66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41" t="str">
        <f>データ!H6&amp;"　"&amp;データ!I6</f>
        <v>三重県伊賀市　市営伊賀上野駅駐車場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37" t="s">
        <v>131</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駅</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1025</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8" t="s">
        <v>19</v>
      </c>
      <c r="NE9" s="139"/>
      <c r="NF9" s="13" t="s">
        <v>20</v>
      </c>
      <c r="NG9" s="14"/>
      <c r="NH9" s="14"/>
      <c r="NI9" s="14"/>
      <c r="NJ9" s="14"/>
      <c r="NK9" s="14"/>
      <c r="NL9" s="14"/>
      <c r="NM9" s="14"/>
      <c r="NN9" s="14"/>
      <c r="NO9" s="14"/>
      <c r="NP9" s="14"/>
      <c r="NQ9" s="15"/>
    </row>
    <row r="10" spans="1:382" ht="18.75" customHeight="1">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都市計画駐車場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t="str">
        <f>データ!R7</f>
        <v>-</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43</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42</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9"/>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135</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91.2</v>
      </c>
      <c r="V31" s="111"/>
      <c r="W31" s="111"/>
      <c r="X31" s="111"/>
      <c r="Y31" s="111"/>
      <c r="Z31" s="111"/>
      <c r="AA31" s="111"/>
      <c r="AB31" s="111"/>
      <c r="AC31" s="111"/>
      <c r="AD31" s="111"/>
      <c r="AE31" s="111"/>
      <c r="AF31" s="111"/>
      <c r="AG31" s="111"/>
      <c r="AH31" s="111"/>
      <c r="AI31" s="111"/>
      <c r="AJ31" s="111"/>
      <c r="AK31" s="111"/>
      <c r="AL31" s="111"/>
      <c r="AM31" s="111"/>
      <c r="AN31" s="111">
        <f>データ!Z7</f>
        <v>96.5</v>
      </c>
      <c r="AO31" s="111"/>
      <c r="AP31" s="111"/>
      <c r="AQ31" s="111"/>
      <c r="AR31" s="111"/>
      <c r="AS31" s="111"/>
      <c r="AT31" s="111"/>
      <c r="AU31" s="111"/>
      <c r="AV31" s="111"/>
      <c r="AW31" s="111"/>
      <c r="AX31" s="111"/>
      <c r="AY31" s="111"/>
      <c r="AZ31" s="111"/>
      <c r="BA31" s="111"/>
      <c r="BB31" s="111"/>
      <c r="BC31" s="111"/>
      <c r="BD31" s="111"/>
      <c r="BE31" s="111"/>
      <c r="BF31" s="111"/>
      <c r="BG31" s="111">
        <f>データ!AA7</f>
        <v>92.8</v>
      </c>
      <c r="BH31" s="111"/>
      <c r="BI31" s="111"/>
      <c r="BJ31" s="111"/>
      <c r="BK31" s="111"/>
      <c r="BL31" s="111"/>
      <c r="BM31" s="111"/>
      <c r="BN31" s="111"/>
      <c r="BO31" s="111"/>
      <c r="BP31" s="111"/>
      <c r="BQ31" s="111"/>
      <c r="BR31" s="111"/>
      <c r="BS31" s="111"/>
      <c r="BT31" s="111"/>
      <c r="BU31" s="111"/>
      <c r="BV31" s="111"/>
      <c r="BW31" s="111"/>
      <c r="BX31" s="111"/>
      <c r="BY31" s="111"/>
      <c r="BZ31" s="111">
        <f>データ!AB7</f>
        <v>78.599999999999994</v>
      </c>
      <c r="CA31" s="111"/>
      <c r="CB31" s="111"/>
      <c r="CC31" s="111"/>
      <c r="CD31" s="111"/>
      <c r="CE31" s="111"/>
      <c r="CF31" s="111"/>
      <c r="CG31" s="111"/>
      <c r="CH31" s="111"/>
      <c r="CI31" s="111"/>
      <c r="CJ31" s="111"/>
      <c r="CK31" s="111"/>
      <c r="CL31" s="111"/>
      <c r="CM31" s="111"/>
      <c r="CN31" s="111"/>
      <c r="CO31" s="111"/>
      <c r="CP31" s="111"/>
      <c r="CQ31" s="111"/>
      <c r="CR31" s="111"/>
      <c r="CS31" s="111">
        <f>データ!AC7</f>
        <v>74</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48.8</v>
      </c>
      <c r="JD31" s="82"/>
      <c r="JE31" s="82"/>
      <c r="JF31" s="82"/>
      <c r="JG31" s="82"/>
      <c r="JH31" s="82"/>
      <c r="JI31" s="82"/>
      <c r="JJ31" s="82"/>
      <c r="JK31" s="82"/>
      <c r="JL31" s="82"/>
      <c r="JM31" s="82"/>
      <c r="JN31" s="82"/>
      <c r="JO31" s="82"/>
      <c r="JP31" s="82"/>
      <c r="JQ31" s="82"/>
      <c r="JR31" s="82"/>
      <c r="JS31" s="82"/>
      <c r="JT31" s="82"/>
      <c r="JU31" s="83"/>
      <c r="JV31" s="81">
        <f>データ!DL7</f>
        <v>46.5</v>
      </c>
      <c r="JW31" s="82"/>
      <c r="JX31" s="82"/>
      <c r="JY31" s="82"/>
      <c r="JZ31" s="82"/>
      <c r="KA31" s="82"/>
      <c r="KB31" s="82"/>
      <c r="KC31" s="82"/>
      <c r="KD31" s="82"/>
      <c r="KE31" s="82"/>
      <c r="KF31" s="82"/>
      <c r="KG31" s="82"/>
      <c r="KH31" s="82"/>
      <c r="KI31" s="82"/>
      <c r="KJ31" s="82"/>
      <c r="KK31" s="82"/>
      <c r="KL31" s="82"/>
      <c r="KM31" s="82"/>
      <c r="KN31" s="83"/>
      <c r="KO31" s="81">
        <f>データ!DM7</f>
        <v>46.5</v>
      </c>
      <c r="KP31" s="82"/>
      <c r="KQ31" s="82"/>
      <c r="KR31" s="82"/>
      <c r="KS31" s="82"/>
      <c r="KT31" s="82"/>
      <c r="KU31" s="82"/>
      <c r="KV31" s="82"/>
      <c r="KW31" s="82"/>
      <c r="KX31" s="82"/>
      <c r="KY31" s="82"/>
      <c r="KZ31" s="82"/>
      <c r="LA31" s="82"/>
      <c r="LB31" s="82"/>
      <c r="LC31" s="82"/>
      <c r="LD31" s="82"/>
      <c r="LE31" s="82"/>
      <c r="LF31" s="82"/>
      <c r="LG31" s="83"/>
      <c r="LH31" s="81">
        <f>データ!DN7</f>
        <v>37.200000000000003</v>
      </c>
      <c r="LI31" s="82"/>
      <c r="LJ31" s="82"/>
      <c r="LK31" s="82"/>
      <c r="LL31" s="82"/>
      <c r="LM31" s="82"/>
      <c r="LN31" s="82"/>
      <c r="LO31" s="82"/>
      <c r="LP31" s="82"/>
      <c r="LQ31" s="82"/>
      <c r="LR31" s="82"/>
      <c r="LS31" s="82"/>
      <c r="LT31" s="82"/>
      <c r="LU31" s="82"/>
      <c r="LV31" s="82"/>
      <c r="LW31" s="82"/>
      <c r="LX31" s="82"/>
      <c r="LY31" s="82"/>
      <c r="LZ31" s="83"/>
      <c r="MA31" s="81">
        <f>データ!DO7</f>
        <v>39.5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16" t="s">
        <v>134</v>
      </c>
      <c r="NE32" s="117"/>
      <c r="NF32" s="117"/>
      <c r="NG32" s="117"/>
      <c r="NH32" s="117"/>
      <c r="NI32" s="117"/>
      <c r="NJ32" s="117"/>
      <c r="NK32" s="117"/>
      <c r="NL32" s="117"/>
      <c r="NM32" s="117"/>
      <c r="NN32" s="117"/>
      <c r="NO32" s="117"/>
      <c r="NP32" s="117"/>
      <c r="NQ32" s="117"/>
      <c r="NR32" s="118"/>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6"/>
      <c r="NE33" s="117"/>
      <c r="NF33" s="117"/>
      <c r="NG33" s="117"/>
      <c r="NH33" s="117"/>
      <c r="NI33" s="117"/>
      <c r="NJ33" s="117"/>
      <c r="NK33" s="117"/>
      <c r="NL33" s="117"/>
      <c r="NM33" s="117"/>
      <c r="NN33" s="117"/>
      <c r="NO33" s="117"/>
      <c r="NP33" s="117"/>
      <c r="NQ33" s="117"/>
      <c r="NR33" s="118"/>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16"/>
      <c r="NE34" s="117"/>
      <c r="NF34" s="117"/>
      <c r="NG34" s="117"/>
      <c r="NH34" s="117"/>
      <c r="NI34" s="117"/>
      <c r="NJ34" s="117"/>
      <c r="NK34" s="117"/>
      <c r="NL34" s="117"/>
      <c r="NM34" s="117"/>
      <c r="NN34" s="117"/>
      <c r="NO34" s="117"/>
      <c r="NP34" s="117"/>
      <c r="NQ34" s="117"/>
      <c r="NR34" s="118"/>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9"/>
      <c r="IQ35" s="119"/>
      <c r="IR35" s="119"/>
      <c r="IS35" s="119"/>
      <c r="IT35" s="119"/>
      <c r="IU35" s="119"/>
      <c r="IV35" s="119"/>
      <c r="IW35" s="119"/>
      <c r="IX35" s="119"/>
      <c r="IY35" s="119"/>
      <c r="IZ35" s="119"/>
      <c r="JA35" s="119"/>
      <c r="JB35" s="119"/>
      <c r="JC35" s="119"/>
      <c r="JD35" s="119"/>
      <c r="JE35" s="119"/>
      <c r="JF35" s="119"/>
      <c r="JG35" s="119"/>
      <c r="JH35" s="119"/>
      <c r="JI35" s="119"/>
      <c r="JJ35" s="119"/>
      <c r="JK35" s="119"/>
      <c r="JL35" s="119"/>
      <c r="JM35" s="119"/>
      <c r="JN35" s="119"/>
      <c r="JO35" s="119"/>
      <c r="JP35" s="119"/>
      <c r="JQ35" s="119"/>
      <c r="JR35" s="119"/>
      <c r="JS35" s="119"/>
      <c r="JT35" s="119"/>
      <c r="JU35" s="119"/>
      <c r="JV35" s="119"/>
      <c r="JW35" s="119"/>
      <c r="JX35" s="119"/>
      <c r="JY35" s="119"/>
      <c r="JZ35" s="119"/>
      <c r="KA35" s="119"/>
      <c r="KB35" s="119"/>
      <c r="KC35" s="119"/>
      <c r="KD35" s="119"/>
      <c r="KE35" s="119"/>
      <c r="KF35" s="119"/>
      <c r="KG35" s="119"/>
      <c r="KH35" s="119"/>
      <c r="KI35" s="119"/>
      <c r="KJ35" s="119"/>
      <c r="KK35" s="119"/>
      <c r="KL35" s="119"/>
      <c r="KM35" s="119"/>
      <c r="KN35" s="119"/>
      <c r="KO35" s="119"/>
      <c r="KP35" s="119"/>
      <c r="KQ35" s="119"/>
      <c r="KR35" s="119"/>
      <c r="KS35" s="119"/>
      <c r="KT35" s="119"/>
      <c r="KU35" s="119"/>
      <c r="KV35" s="119"/>
      <c r="KW35" s="119"/>
      <c r="KX35" s="119"/>
      <c r="KY35" s="119"/>
      <c r="KZ35" s="119"/>
      <c r="LA35" s="119"/>
      <c r="LB35" s="119"/>
      <c r="LC35" s="119"/>
      <c r="LD35" s="119"/>
      <c r="LE35" s="119"/>
      <c r="LF35" s="119"/>
      <c r="LG35" s="119"/>
      <c r="LH35" s="119"/>
      <c r="LI35" s="119"/>
      <c r="LJ35" s="119"/>
      <c r="LK35" s="119"/>
      <c r="LL35" s="119"/>
      <c r="LM35" s="119"/>
      <c r="LN35" s="119"/>
      <c r="LO35" s="119"/>
      <c r="LP35" s="119"/>
      <c r="LQ35" s="119"/>
      <c r="LR35" s="119"/>
      <c r="LS35" s="119"/>
      <c r="LT35" s="119"/>
      <c r="LU35" s="119"/>
      <c r="LV35" s="119"/>
      <c r="LW35" s="119"/>
      <c r="LX35" s="119"/>
      <c r="LY35" s="119"/>
      <c r="LZ35" s="119"/>
      <c r="MA35" s="119"/>
      <c r="MB35" s="119"/>
      <c r="MC35" s="119"/>
      <c r="MD35" s="119"/>
      <c r="ME35" s="119"/>
      <c r="MF35" s="119"/>
      <c r="MG35" s="119"/>
      <c r="MH35" s="119"/>
      <c r="MI35" s="119"/>
      <c r="MJ35" s="119"/>
      <c r="MK35" s="119"/>
      <c r="ML35" s="119"/>
      <c r="MM35" s="119"/>
      <c r="MN35" s="119"/>
      <c r="MO35" s="119"/>
      <c r="MP35" s="119"/>
      <c r="MQ35" s="119"/>
      <c r="MR35" s="119"/>
      <c r="MS35" s="119"/>
      <c r="MT35" s="119"/>
      <c r="MU35" s="119"/>
      <c r="MV35" s="119"/>
      <c r="MW35" s="17"/>
      <c r="MX35" s="17"/>
      <c r="MY35" s="17"/>
      <c r="MZ35" s="17"/>
      <c r="NA35" s="17"/>
      <c r="NB35" s="18"/>
      <c r="NC35" s="2"/>
      <c r="ND35" s="116"/>
      <c r="NE35" s="117"/>
      <c r="NF35" s="117"/>
      <c r="NG35" s="117"/>
      <c r="NH35" s="117"/>
      <c r="NI35" s="117"/>
      <c r="NJ35" s="117"/>
      <c r="NK35" s="117"/>
      <c r="NL35" s="117"/>
      <c r="NM35" s="117"/>
      <c r="NN35" s="117"/>
      <c r="NO35" s="117"/>
      <c r="NP35" s="117"/>
      <c r="NQ35" s="117"/>
      <c r="NR35" s="118"/>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6"/>
      <c r="NE36" s="117"/>
      <c r="NF36" s="117"/>
      <c r="NG36" s="117"/>
      <c r="NH36" s="117"/>
      <c r="NI36" s="117"/>
      <c r="NJ36" s="117"/>
      <c r="NK36" s="117"/>
      <c r="NL36" s="117"/>
      <c r="NM36" s="117"/>
      <c r="NN36" s="117"/>
      <c r="NO36" s="117"/>
      <c r="NP36" s="117"/>
      <c r="NQ36" s="117"/>
      <c r="NR36" s="118"/>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6"/>
      <c r="NE37" s="117"/>
      <c r="NF37" s="117"/>
      <c r="NG37" s="117"/>
      <c r="NH37" s="117"/>
      <c r="NI37" s="117"/>
      <c r="NJ37" s="117"/>
      <c r="NK37" s="117"/>
      <c r="NL37" s="117"/>
      <c r="NM37" s="117"/>
      <c r="NN37" s="117"/>
      <c r="NO37" s="117"/>
      <c r="NP37" s="117"/>
      <c r="NQ37" s="117"/>
      <c r="NR37" s="118"/>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6"/>
      <c r="NE38" s="117"/>
      <c r="NF38" s="117"/>
      <c r="NG38" s="117"/>
      <c r="NH38" s="117"/>
      <c r="NI38" s="117"/>
      <c r="NJ38" s="117"/>
      <c r="NK38" s="117"/>
      <c r="NL38" s="117"/>
      <c r="NM38" s="117"/>
      <c r="NN38" s="117"/>
      <c r="NO38" s="117"/>
      <c r="NP38" s="117"/>
      <c r="NQ38" s="117"/>
      <c r="NR38" s="118"/>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6"/>
      <c r="NE39" s="117"/>
      <c r="NF39" s="117"/>
      <c r="NG39" s="117"/>
      <c r="NH39" s="117"/>
      <c r="NI39" s="117"/>
      <c r="NJ39" s="117"/>
      <c r="NK39" s="117"/>
      <c r="NL39" s="117"/>
      <c r="NM39" s="117"/>
      <c r="NN39" s="117"/>
      <c r="NO39" s="117"/>
      <c r="NP39" s="117"/>
      <c r="NQ39" s="117"/>
      <c r="NR39" s="118"/>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6"/>
      <c r="NE40" s="117"/>
      <c r="NF40" s="117"/>
      <c r="NG40" s="117"/>
      <c r="NH40" s="117"/>
      <c r="NI40" s="117"/>
      <c r="NJ40" s="117"/>
      <c r="NK40" s="117"/>
      <c r="NL40" s="117"/>
      <c r="NM40" s="117"/>
      <c r="NN40" s="117"/>
      <c r="NO40" s="117"/>
      <c r="NP40" s="117"/>
      <c r="NQ40" s="117"/>
      <c r="NR40" s="118"/>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6"/>
      <c r="NE41" s="117"/>
      <c r="NF41" s="117"/>
      <c r="NG41" s="117"/>
      <c r="NH41" s="117"/>
      <c r="NI41" s="117"/>
      <c r="NJ41" s="117"/>
      <c r="NK41" s="117"/>
      <c r="NL41" s="117"/>
      <c r="NM41" s="117"/>
      <c r="NN41" s="117"/>
      <c r="NO41" s="117"/>
      <c r="NP41" s="117"/>
      <c r="NQ41" s="117"/>
      <c r="NR41" s="118"/>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6"/>
      <c r="NE42" s="117"/>
      <c r="NF42" s="117"/>
      <c r="NG42" s="117"/>
      <c r="NH42" s="117"/>
      <c r="NI42" s="117"/>
      <c r="NJ42" s="117"/>
      <c r="NK42" s="117"/>
      <c r="NL42" s="117"/>
      <c r="NM42" s="117"/>
      <c r="NN42" s="117"/>
      <c r="NO42" s="117"/>
      <c r="NP42" s="117"/>
      <c r="NQ42" s="117"/>
      <c r="NR42" s="118"/>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6"/>
      <c r="NE43" s="117"/>
      <c r="NF43" s="117"/>
      <c r="NG43" s="117"/>
      <c r="NH43" s="117"/>
      <c r="NI43" s="117"/>
      <c r="NJ43" s="117"/>
      <c r="NK43" s="117"/>
      <c r="NL43" s="117"/>
      <c r="NM43" s="117"/>
      <c r="NN43" s="117"/>
      <c r="NO43" s="117"/>
      <c r="NP43" s="117"/>
      <c r="NQ43" s="117"/>
      <c r="NR43" s="118"/>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6"/>
      <c r="NE44" s="117"/>
      <c r="NF44" s="117"/>
      <c r="NG44" s="117"/>
      <c r="NH44" s="117"/>
      <c r="NI44" s="117"/>
      <c r="NJ44" s="117"/>
      <c r="NK44" s="117"/>
      <c r="NL44" s="117"/>
      <c r="NM44" s="117"/>
      <c r="NN44" s="117"/>
      <c r="NO44" s="117"/>
      <c r="NP44" s="117"/>
      <c r="NQ44" s="117"/>
      <c r="NR44" s="118"/>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6"/>
      <c r="NE45" s="117"/>
      <c r="NF45" s="117"/>
      <c r="NG45" s="117"/>
      <c r="NH45" s="117"/>
      <c r="NI45" s="117"/>
      <c r="NJ45" s="117"/>
      <c r="NK45" s="117"/>
      <c r="NL45" s="117"/>
      <c r="NM45" s="117"/>
      <c r="NN45" s="117"/>
      <c r="NO45" s="117"/>
      <c r="NP45" s="117"/>
      <c r="NQ45" s="117"/>
      <c r="NR45" s="118"/>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6"/>
      <c r="NE46" s="117"/>
      <c r="NF46" s="117"/>
      <c r="NG46" s="117"/>
      <c r="NH46" s="117"/>
      <c r="NI46" s="117"/>
      <c r="NJ46" s="117"/>
      <c r="NK46" s="117"/>
      <c r="NL46" s="117"/>
      <c r="NM46" s="117"/>
      <c r="NN46" s="117"/>
      <c r="NO46" s="117"/>
      <c r="NP46" s="117"/>
      <c r="NQ46" s="117"/>
      <c r="NR46" s="118"/>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6"/>
      <c r="NE47" s="117"/>
      <c r="NF47" s="117"/>
      <c r="NG47" s="117"/>
      <c r="NH47" s="117"/>
      <c r="NI47" s="117"/>
      <c r="NJ47" s="117"/>
      <c r="NK47" s="117"/>
      <c r="NL47" s="117"/>
      <c r="NM47" s="117"/>
      <c r="NN47" s="117"/>
      <c r="NO47" s="117"/>
      <c r="NP47" s="117"/>
      <c r="NQ47" s="117"/>
      <c r="NR47" s="118"/>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-7</v>
      </c>
      <c r="EM52" s="111"/>
      <c r="EN52" s="111"/>
      <c r="EO52" s="111"/>
      <c r="EP52" s="111"/>
      <c r="EQ52" s="111"/>
      <c r="ER52" s="111"/>
      <c r="ES52" s="111"/>
      <c r="ET52" s="111"/>
      <c r="EU52" s="111"/>
      <c r="EV52" s="111"/>
      <c r="EW52" s="111"/>
      <c r="EX52" s="111"/>
      <c r="EY52" s="111"/>
      <c r="EZ52" s="111"/>
      <c r="FA52" s="111"/>
      <c r="FB52" s="111"/>
      <c r="FC52" s="111"/>
      <c r="FD52" s="111"/>
      <c r="FE52" s="111">
        <f>データ!BG7</f>
        <v>-1.4</v>
      </c>
      <c r="FF52" s="111"/>
      <c r="FG52" s="111"/>
      <c r="FH52" s="111"/>
      <c r="FI52" s="111"/>
      <c r="FJ52" s="111"/>
      <c r="FK52" s="111"/>
      <c r="FL52" s="111"/>
      <c r="FM52" s="111"/>
      <c r="FN52" s="111"/>
      <c r="FO52" s="111"/>
      <c r="FP52" s="111"/>
      <c r="FQ52" s="111"/>
      <c r="FR52" s="111"/>
      <c r="FS52" s="111"/>
      <c r="FT52" s="111"/>
      <c r="FU52" s="111"/>
      <c r="FV52" s="111"/>
      <c r="FW52" s="111"/>
      <c r="FX52" s="111">
        <f>データ!BH7</f>
        <v>-6</v>
      </c>
      <c r="FY52" s="111"/>
      <c r="FZ52" s="111"/>
      <c r="GA52" s="111"/>
      <c r="GB52" s="111"/>
      <c r="GC52" s="111"/>
      <c r="GD52" s="111"/>
      <c r="GE52" s="111"/>
      <c r="GF52" s="111"/>
      <c r="GG52" s="111"/>
      <c r="GH52" s="111"/>
      <c r="GI52" s="111"/>
      <c r="GJ52" s="111"/>
      <c r="GK52" s="111"/>
      <c r="GL52" s="111"/>
      <c r="GM52" s="111"/>
      <c r="GN52" s="111"/>
      <c r="GO52" s="111"/>
      <c r="GP52" s="111"/>
      <c r="GQ52" s="111">
        <f>データ!BI7</f>
        <v>-23.9</v>
      </c>
      <c r="GR52" s="111"/>
      <c r="GS52" s="111"/>
      <c r="GT52" s="111"/>
      <c r="GU52" s="111"/>
      <c r="GV52" s="111"/>
      <c r="GW52" s="111"/>
      <c r="GX52" s="111"/>
      <c r="GY52" s="111"/>
      <c r="GZ52" s="111"/>
      <c r="HA52" s="111"/>
      <c r="HB52" s="111"/>
      <c r="HC52" s="111"/>
      <c r="HD52" s="111"/>
      <c r="HE52" s="111"/>
      <c r="HF52" s="111"/>
      <c r="HG52" s="111"/>
      <c r="HH52" s="111"/>
      <c r="HI52" s="111"/>
      <c r="HJ52" s="111">
        <f>データ!BJ7</f>
        <v>-31.4</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-369</v>
      </c>
      <c r="JD52" s="110"/>
      <c r="JE52" s="110"/>
      <c r="JF52" s="110"/>
      <c r="JG52" s="110"/>
      <c r="JH52" s="110"/>
      <c r="JI52" s="110"/>
      <c r="JJ52" s="110"/>
      <c r="JK52" s="110"/>
      <c r="JL52" s="110"/>
      <c r="JM52" s="110"/>
      <c r="JN52" s="110"/>
      <c r="JO52" s="110"/>
      <c r="JP52" s="110"/>
      <c r="JQ52" s="110"/>
      <c r="JR52" s="110"/>
      <c r="JS52" s="110"/>
      <c r="JT52" s="110"/>
      <c r="JU52" s="110"/>
      <c r="JV52" s="110">
        <f>データ!BR7</f>
        <v>-137</v>
      </c>
      <c r="JW52" s="110"/>
      <c r="JX52" s="110"/>
      <c r="JY52" s="110"/>
      <c r="JZ52" s="110"/>
      <c r="KA52" s="110"/>
      <c r="KB52" s="110"/>
      <c r="KC52" s="110"/>
      <c r="KD52" s="110"/>
      <c r="KE52" s="110"/>
      <c r="KF52" s="110"/>
      <c r="KG52" s="110"/>
      <c r="KH52" s="110"/>
      <c r="KI52" s="110"/>
      <c r="KJ52" s="110"/>
      <c r="KK52" s="110"/>
      <c r="KL52" s="110"/>
      <c r="KM52" s="110"/>
      <c r="KN52" s="110"/>
      <c r="KO52" s="110">
        <f>データ!BS7</f>
        <v>-278</v>
      </c>
      <c r="KP52" s="110"/>
      <c r="KQ52" s="110"/>
      <c r="KR52" s="110"/>
      <c r="KS52" s="110"/>
      <c r="KT52" s="110"/>
      <c r="KU52" s="110"/>
      <c r="KV52" s="110"/>
      <c r="KW52" s="110"/>
      <c r="KX52" s="110"/>
      <c r="KY52" s="110"/>
      <c r="KZ52" s="110"/>
      <c r="LA52" s="110"/>
      <c r="LB52" s="110"/>
      <c r="LC52" s="110"/>
      <c r="LD52" s="110"/>
      <c r="LE52" s="110"/>
      <c r="LF52" s="110"/>
      <c r="LG52" s="110"/>
      <c r="LH52" s="110">
        <f>データ!BT7</f>
        <v>-837</v>
      </c>
      <c r="LI52" s="110"/>
      <c r="LJ52" s="110"/>
      <c r="LK52" s="110"/>
      <c r="LL52" s="110"/>
      <c r="LM52" s="110"/>
      <c r="LN52" s="110"/>
      <c r="LO52" s="110"/>
      <c r="LP52" s="110"/>
      <c r="LQ52" s="110"/>
      <c r="LR52" s="110"/>
      <c r="LS52" s="110"/>
      <c r="LT52" s="110"/>
      <c r="LU52" s="110"/>
      <c r="LV52" s="110"/>
      <c r="LW52" s="110"/>
      <c r="LX52" s="110"/>
      <c r="LY52" s="110"/>
      <c r="LZ52" s="110"/>
      <c r="MA52" s="110">
        <f>データ!BU7</f>
        <v>-1051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30615</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242161</v>
      </c>
      <c r="D6" s="61">
        <f t="shared" si="1"/>
        <v>47</v>
      </c>
      <c r="E6" s="61">
        <f t="shared" si="1"/>
        <v>14</v>
      </c>
      <c r="F6" s="61">
        <f t="shared" si="1"/>
        <v>0</v>
      </c>
      <c r="G6" s="61">
        <f t="shared" si="1"/>
        <v>3</v>
      </c>
      <c r="H6" s="61" t="str">
        <f>SUBSTITUTE(H8,"　","")</f>
        <v>三重県伊賀市</v>
      </c>
      <c r="I6" s="61" t="str">
        <f t="shared" si="1"/>
        <v>市営伊賀上野駅駐車場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t="str">
        <f t="shared" si="1"/>
        <v>-</v>
      </c>
      <c r="S6" s="63" t="str">
        <f t="shared" si="1"/>
        <v>駅</v>
      </c>
      <c r="T6" s="63" t="str">
        <f t="shared" si="1"/>
        <v>無</v>
      </c>
      <c r="U6" s="64">
        <f t="shared" si="1"/>
        <v>1025</v>
      </c>
      <c r="V6" s="64">
        <f t="shared" si="1"/>
        <v>43</v>
      </c>
      <c r="W6" s="64">
        <f t="shared" si="1"/>
        <v>42</v>
      </c>
      <c r="X6" s="63" t="str">
        <f t="shared" si="1"/>
        <v>導入なし</v>
      </c>
      <c r="Y6" s="65">
        <f>IF(Y8="-",NA(),Y8)</f>
        <v>91.2</v>
      </c>
      <c r="Z6" s="65">
        <f t="shared" ref="Z6:AH6" si="2">IF(Z8="-",NA(),Z8)</f>
        <v>96.5</v>
      </c>
      <c r="AA6" s="65">
        <f t="shared" si="2"/>
        <v>92.8</v>
      </c>
      <c r="AB6" s="65">
        <f t="shared" si="2"/>
        <v>78.599999999999994</v>
      </c>
      <c r="AC6" s="65">
        <f t="shared" si="2"/>
        <v>74</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-7</v>
      </c>
      <c r="BG6" s="65">
        <f t="shared" ref="BG6:BO6" si="5">IF(BG8="-",NA(),BG8)</f>
        <v>-1.4</v>
      </c>
      <c r="BH6" s="65">
        <f t="shared" si="5"/>
        <v>-6</v>
      </c>
      <c r="BI6" s="65">
        <f t="shared" si="5"/>
        <v>-23.9</v>
      </c>
      <c r="BJ6" s="65">
        <f t="shared" si="5"/>
        <v>-31.4</v>
      </c>
      <c r="BK6" s="65">
        <f t="shared" si="5"/>
        <v>51.9</v>
      </c>
      <c r="BL6" s="65">
        <f t="shared" si="5"/>
        <v>59.2</v>
      </c>
      <c r="BM6" s="65">
        <f t="shared" si="5"/>
        <v>64.5</v>
      </c>
      <c r="BN6" s="65">
        <f t="shared" si="5"/>
        <v>60</v>
      </c>
      <c r="BO6" s="65">
        <f t="shared" si="5"/>
        <v>52.8</v>
      </c>
      <c r="BP6" s="62" t="str">
        <f>IF(BP8="-","",IF(BP8="-","【-】","【"&amp;SUBSTITUTE(TEXT(BP8,"#,##0.0"),"-","△")&amp;"】"))</f>
        <v>【45.2】</v>
      </c>
      <c r="BQ6" s="66">
        <f>IF(BQ8="-",NA(),BQ8)</f>
        <v>-369</v>
      </c>
      <c r="BR6" s="66">
        <f t="shared" ref="BR6:BZ6" si="6">IF(BR8="-",NA(),BR8)</f>
        <v>-137</v>
      </c>
      <c r="BS6" s="66">
        <f t="shared" si="6"/>
        <v>-278</v>
      </c>
      <c r="BT6" s="66">
        <f t="shared" si="6"/>
        <v>-837</v>
      </c>
      <c r="BU6" s="66">
        <f t="shared" si="6"/>
        <v>-1051</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30615</v>
      </c>
      <c r="CN6" s="64">
        <f t="shared" si="7"/>
        <v>100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48.8</v>
      </c>
      <c r="DL6" s="65">
        <f t="shared" ref="DL6:DT6" si="9">IF(DL8="-",NA(),DL8)</f>
        <v>46.5</v>
      </c>
      <c r="DM6" s="65">
        <f t="shared" si="9"/>
        <v>46.5</v>
      </c>
      <c r="DN6" s="65">
        <f t="shared" si="9"/>
        <v>37.200000000000003</v>
      </c>
      <c r="DO6" s="65">
        <f t="shared" si="9"/>
        <v>39.5</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112</v>
      </c>
      <c r="B7" s="61">
        <f t="shared" ref="B7:X7" si="10">B8</f>
        <v>2016</v>
      </c>
      <c r="C7" s="61">
        <f t="shared" si="10"/>
        <v>242161</v>
      </c>
      <c r="D7" s="61">
        <f t="shared" si="10"/>
        <v>47</v>
      </c>
      <c r="E7" s="61">
        <f t="shared" si="10"/>
        <v>14</v>
      </c>
      <c r="F7" s="61">
        <f t="shared" si="10"/>
        <v>0</v>
      </c>
      <c r="G7" s="61">
        <f t="shared" si="10"/>
        <v>3</v>
      </c>
      <c r="H7" s="61" t="str">
        <f t="shared" si="10"/>
        <v>三重県　伊賀市</v>
      </c>
      <c r="I7" s="61" t="str">
        <f t="shared" si="10"/>
        <v>市営伊賀上野駅駐車場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t="str">
        <f t="shared" si="10"/>
        <v>-</v>
      </c>
      <c r="S7" s="63" t="str">
        <f t="shared" si="10"/>
        <v>駅</v>
      </c>
      <c r="T7" s="63" t="str">
        <f t="shared" si="10"/>
        <v>無</v>
      </c>
      <c r="U7" s="64">
        <f t="shared" si="10"/>
        <v>1025</v>
      </c>
      <c r="V7" s="64">
        <f t="shared" si="10"/>
        <v>43</v>
      </c>
      <c r="W7" s="64">
        <f t="shared" si="10"/>
        <v>42</v>
      </c>
      <c r="X7" s="63" t="str">
        <f t="shared" si="10"/>
        <v>導入なし</v>
      </c>
      <c r="Y7" s="65">
        <f>Y8</f>
        <v>91.2</v>
      </c>
      <c r="Z7" s="65">
        <f t="shared" ref="Z7:AH7" si="11">Z8</f>
        <v>96.5</v>
      </c>
      <c r="AA7" s="65">
        <f t="shared" si="11"/>
        <v>92.8</v>
      </c>
      <c r="AB7" s="65">
        <f t="shared" si="11"/>
        <v>78.599999999999994</v>
      </c>
      <c r="AC7" s="65">
        <f t="shared" si="11"/>
        <v>74</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-7</v>
      </c>
      <c r="BG7" s="65">
        <f t="shared" ref="BG7:BO7" si="14">BG8</f>
        <v>-1.4</v>
      </c>
      <c r="BH7" s="65">
        <f t="shared" si="14"/>
        <v>-6</v>
      </c>
      <c r="BI7" s="65">
        <f t="shared" si="14"/>
        <v>-23.9</v>
      </c>
      <c r="BJ7" s="65">
        <f t="shared" si="14"/>
        <v>-31.4</v>
      </c>
      <c r="BK7" s="65">
        <f t="shared" si="14"/>
        <v>51.9</v>
      </c>
      <c r="BL7" s="65">
        <f t="shared" si="14"/>
        <v>59.2</v>
      </c>
      <c r="BM7" s="65">
        <f t="shared" si="14"/>
        <v>64.5</v>
      </c>
      <c r="BN7" s="65">
        <f t="shared" si="14"/>
        <v>60</v>
      </c>
      <c r="BO7" s="65">
        <f t="shared" si="14"/>
        <v>52.8</v>
      </c>
      <c r="BP7" s="62"/>
      <c r="BQ7" s="66">
        <f>BQ8</f>
        <v>-369</v>
      </c>
      <c r="BR7" s="66">
        <f t="shared" ref="BR7:BZ7" si="15">BR8</f>
        <v>-137</v>
      </c>
      <c r="BS7" s="66">
        <f t="shared" si="15"/>
        <v>-278</v>
      </c>
      <c r="BT7" s="66">
        <f t="shared" si="15"/>
        <v>-837</v>
      </c>
      <c r="BU7" s="66">
        <f t="shared" si="15"/>
        <v>-1051</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110</v>
      </c>
      <c r="CL7" s="62"/>
      <c r="CM7" s="64">
        <f>CM8</f>
        <v>30615</v>
      </c>
      <c r="CN7" s="64">
        <f>CN8</f>
        <v>100</v>
      </c>
      <c r="CO7" s="65" t="s">
        <v>113</v>
      </c>
      <c r="CP7" s="65" t="s">
        <v>113</v>
      </c>
      <c r="CQ7" s="65" t="s">
        <v>113</v>
      </c>
      <c r="CR7" s="65" t="s">
        <v>113</v>
      </c>
      <c r="CS7" s="65" t="s">
        <v>113</v>
      </c>
      <c r="CT7" s="65" t="s">
        <v>113</v>
      </c>
      <c r="CU7" s="65" t="s">
        <v>113</v>
      </c>
      <c r="CV7" s="65" t="s">
        <v>113</v>
      </c>
      <c r="CW7" s="65" t="s">
        <v>113</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48.8</v>
      </c>
      <c r="DL7" s="65">
        <f t="shared" ref="DL7:DT7" si="17">DL8</f>
        <v>46.5</v>
      </c>
      <c r="DM7" s="65">
        <f t="shared" si="17"/>
        <v>46.5</v>
      </c>
      <c r="DN7" s="65">
        <f t="shared" si="17"/>
        <v>37.200000000000003</v>
      </c>
      <c r="DO7" s="65">
        <f t="shared" si="17"/>
        <v>39.5</v>
      </c>
      <c r="DP7" s="65">
        <f t="shared" si="17"/>
        <v>230</v>
      </c>
      <c r="DQ7" s="65">
        <f t="shared" si="17"/>
        <v>244.3</v>
      </c>
      <c r="DR7" s="65">
        <f t="shared" si="17"/>
        <v>238.1</v>
      </c>
      <c r="DS7" s="65">
        <f t="shared" si="17"/>
        <v>261.8</v>
      </c>
      <c r="DT7" s="65">
        <f t="shared" si="17"/>
        <v>268.7</v>
      </c>
      <c r="DU7" s="62"/>
    </row>
    <row r="8" spans="1:125" s="67" customFormat="1">
      <c r="A8" s="50"/>
      <c r="B8" s="68">
        <v>2016</v>
      </c>
      <c r="C8" s="68">
        <v>242161</v>
      </c>
      <c r="D8" s="68">
        <v>47</v>
      </c>
      <c r="E8" s="68">
        <v>14</v>
      </c>
      <c r="F8" s="68">
        <v>0</v>
      </c>
      <c r="G8" s="68">
        <v>3</v>
      </c>
      <c r="H8" s="68" t="s">
        <v>114</v>
      </c>
      <c r="I8" s="68" t="s">
        <v>115</v>
      </c>
      <c r="J8" s="68" t="s">
        <v>116</v>
      </c>
      <c r="K8" s="68" t="s">
        <v>117</v>
      </c>
      <c r="L8" s="68" t="s">
        <v>118</v>
      </c>
      <c r="M8" s="68" t="s">
        <v>119</v>
      </c>
      <c r="N8" s="68"/>
      <c r="O8" s="69" t="s">
        <v>120</v>
      </c>
      <c r="P8" s="70" t="s">
        <v>121</v>
      </c>
      <c r="Q8" s="70" t="s">
        <v>122</v>
      </c>
      <c r="R8" s="71" t="s">
        <v>118</v>
      </c>
      <c r="S8" s="70" t="s">
        <v>123</v>
      </c>
      <c r="T8" s="70" t="s">
        <v>124</v>
      </c>
      <c r="U8" s="71">
        <v>1025</v>
      </c>
      <c r="V8" s="71">
        <v>43</v>
      </c>
      <c r="W8" s="71">
        <v>42</v>
      </c>
      <c r="X8" s="70" t="s">
        <v>125</v>
      </c>
      <c r="Y8" s="72">
        <v>91.2</v>
      </c>
      <c r="Z8" s="72">
        <v>96.5</v>
      </c>
      <c r="AA8" s="72">
        <v>92.8</v>
      </c>
      <c r="AB8" s="72">
        <v>78.599999999999994</v>
      </c>
      <c r="AC8" s="72">
        <v>74</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-7</v>
      </c>
      <c r="BG8" s="72">
        <v>-1.4</v>
      </c>
      <c r="BH8" s="72">
        <v>-6</v>
      </c>
      <c r="BI8" s="72">
        <v>-23.9</v>
      </c>
      <c r="BJ8" s="72">
        <v>-31.4</v>
      </c>
      <c r="BK8" s="72">
        <v>51.9</v>
      </c>
      <c r="BL8" s="72">
        <v>59.2</v>
      </c>
      <c r="BM8" s="72">
        <v>64.5</v>
      </c>
      <c r="BN8" s="72">
        <v>60</v>
      </c>
      <c r="BO8" s="72">
        <v>52.8</v>
      </c>
      <c r="BP8" s="69">
        <v>45.2</v>
      </c>
      <c r="BQ8" s="73">
        <v>-369</v>
      </c>
      <c r="BR8" s="73">
        <v>-137</v>
      </c>
      <c r="BS8" s="73">
        <v>-278</v>
      </c>
      <c r="BT8" s="74">
        <v>-837</v>
      </c>
      <c r="BU8" s="74">
        <v>-1051</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30615</v>
      </c>
      <c r="CN8" s="71">
        <v>100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48.8</v>
      </c>
      <c r="DL8" s="72">
        <v>46.5</v>
      </c>
      <c r="DM8" s="72">
        <v>46.5</v>
      </c>
      <c r="DN8" s="72">
        <v>37.200000000000003</v>
      </c>
      <c r="DO8" s="72">
        <v>39.5</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2018-03-12T23:54:33Z</cp:lastPrinted>
  <dcterms:created xsi:type="dcterms:W3CDTF">2018-02-09T01:48:50Z</dcterms:created>
  <dcterms:modified xsi:type="dcterms:W3CDTF">2018-03-13T06:03:35Z</dcterms:modified>
  <cp:category/>
</cp:coreProperties>
</file>