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IT76" i="4"/>
  <c r="CS51" i="4"/>
  <c r="HJ30" i="4"/>
  <c r="CS30" i="4"/>
  <c r="C11" i="5"/>
  <c r="D11" i="5"/>
  <c r="E11" i="5"/>
  <c r="B11" i="5"/>
  <c r="BK76" i="4" l="1"/>
  <c r="LH51" i="4"/>
  <c r="BZ51" i="4"/>
  <c r="GQ30" i="4"/>
  <c r="LT76" i="4"/>
  <c r="GQ51" i="4"/>
  <c r="LH30" i="4"/>
  <c r="BZ30" i="4"/>
  <c r="IE76" i="4"/>
  <c r="HP76" i="4"/>
  <c r="BG51" i="4"/>
  <c r="FX30" i="4"/>
  <c r="BG30" i="4"/>
  <c r="LE76" i="4"/>
  <c r="KO30" i="4"/>
  <c r="AV76" i="4"/>
  <c r="KO51" i="4"/>
  <c r="FX51" i="4"/>
  <c r="KP76" i="4"/>
  <c r="FE51" i="4"/>
  <c r="JV30" i="4"/>
  <c r="HA76" i="4"/>
  <c r="AN51" i="4"/>
  <c r="FE30" i="4"/>
  <c r="AG76" i="4"/>
  <c r="AN30" i="4"/>
  <c r="JV51" i="4"/>
  <c r="R76" i="4"/>
  <c r="JC51" i="4"/>
  <c r="KA76" i="4"/>
  <c r="EL51" i="4"/>
  <c r="JC30" i="4"/>
  <c r="GL76" i="4"/>
  <c r="U51" i="4"/>
  <c r="EL30" i="4"/>
  <c r="U30" i="4"/>
</calcChain>
</file>

<file path=xl/sharedStrings.xml><?xml version="1.0" encoding="utf-8"?>
<sst xmlns="http://schemas.openxmlformats.org/spreadsheetml/2006/main" count="314" uniqueCount="136">
  <si>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</si>
  <si>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</si>
  <si>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</si>
  <si>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</si>
  <si>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</si>
  <si>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</si>
  <si>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</si>
  <si>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</si>
  <si>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</si>
  <si>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</si>
  <si>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</si>
  <si>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</si>
  <si>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</si>
  <si>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</si>
  <si>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</si>
  <si>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</si>
  <si>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</si>
  <si>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</si>
  <si>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</si>
  <si>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</si>
  <si>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</si>
  <si>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</si>
  <si>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</si>
  <si>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</si>
  <si>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</si>
  <si>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</si>
  <si>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</si>
  <si>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</si>
  <si>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</si>
  <si>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</si>
  <si>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</si>
  <si>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</si>
  <si>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</si>
  <si>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</si>
  <si>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</si>
  <si>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</si>
  <si>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</si>
  <si>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</si>
  <si>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</si>
  <si>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</si>
  <si>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</si>
  <si>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</si>
  <si>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</si>
  <si>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</si>
  <si>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</si>
  <si>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</si>
  <si>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</si>
  <si>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</si>
  <si>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</si>
  <si>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</si>
  <si>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</si>
  <si>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</si>
  <si>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</si>
  <si>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</si>
  <si>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</si>
  <si>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</si>
  <si>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</si>
  <si>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</si>
  <si>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</si>
  <si>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</si>
  <si>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</si>
  <si>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</si>
  <si>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</si>
  <si>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</si>
  <si>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</si>
  <si>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</si>
  <si>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</si>
  <si>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</si>
  <si>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</si>
  <si>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</si>
  <si>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</si>
  <si>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</si>
  <si>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</si>
  <si>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</si>
  <si>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</si>
  <si>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</si>
  <si>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</si>
  <si>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</si>
  <si>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</si>
  <si>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</si>
  <si>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</si>
  <si>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</si>
  <si>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</si>
  <si>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</si>
  <si>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</si>
  <si>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</si>
  <si>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</si>
  <si>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</si>
  <si>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</si>
  <si>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</si>
  <si>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</si>
  <si>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</si>
  <si>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</si>
  <si>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</si>
  <si>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</si>
  <si>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</si>
  <si>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</si>
  <si>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</si>
  <si>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</si>
  <si>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</si>
  <si>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</si>
  <si>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</si>
  <si>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</si>
  <si>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</si>
  <si>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</si>
  <si>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</si>
  <si>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</si>
  <si>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</si>
  <si>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</si>
  <si>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</si>
  <si>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</si>
  <si>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</si>
  <si>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</si>
  <si>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</si>
  <si>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三重県　志摩市</t>
  </si>
  <si>
    <t>志摩磯部駅前駐車場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</si>
  <si>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</si>
  <si>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</si>
  <si>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</si>
  <si>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</si>
  <si>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</si>
  <si>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</si>
  <si>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</si>
  <si>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</si>
  <si>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</si>
  <si>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</si>
  <si>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</si>
  <si>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</si>
  <si>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</si>
  <si>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</si>
  <si>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</si>
  <si>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・駅前広場内に無料の駐車区画があるため、当該月極め駐車場を利用される方は、年々減少している。
・現在、駅前広場内の無料駐車区画について有料化に向けて検討しているところであり、全体計画において当該駐車場の事業廃止、継続を検討しているところである。</t>
    <rPh sb="1" eb="3">
      <t>エキマエ</t>
    </rPh>
    <rPh sb="3" eb="5">
      <t>ヒロバ</t>
    </rPh>
    <rPh sb="5" eb="6">
      <t>ナイ</t>
    </rPh>
    <rPh sb="7" eb="9">
      <t>ムリョウ</t>
    </rPh>
    <rPh sb="10" eb="12">
      <t>チュウシャ</t>
    </rPh>
    <rPh sb="12" eb="14">
      <t>クカク</t>
    </rPh>
    <rPh sb="20" eb="22">
      <t>トウガイ</t>
    </rPh>
    <rPh sb="22" eb="24">
      <t>ツキギ</t>
    </rPh>
    <rPh sb="25" eb="28">
      <t>チュウシャジョウ</t>
    </rPh>
    <rPh sb="29" eb="31">
      <t>リヨウ</t>
    </rPh>
    <rPh sb="34" eb="35">
      <t>カタ</t>
    </rPh>
    <rPh sb="37" eb="39">
      <t>ネンネン</t>
    </rPh>
    <rPh sb="39" eb="41">
      <t>ゲンショウ</t>
    </rPh>
    <rPh sb="48" eb="50">
      <t>ゲンザイ</t>
    </rPh>
    <rPh sb="51" eb="53">
      <t>エキマエ</t>
    </rPh>
    <rPh sb="53" eb="55">
      <t>ヒロバ</t>
    </rPh>
    <rPh sb="55" eb="56">
      <t>ナイ</t>
    </rPh>
    <rPh sb="57" eb="59">
      <t>ムリョウ</t>
    </rPh>
    <rPh sb="59" eb="61">
      <t>チュウシャ</t>
    </rPh>
    <rPh sb="61" eb="63">
      <t>クカク</t>
    </rPh>
    <rPh sb="67" eb="70">
      <t>ユウリョウカ</t>
    </rPh>
    <rPh sb="71" eb="72">
      <t>ム</t>
    </rPh>
    <rPh sb="74" eb="76">
      <t>ケントウ</t>
    </rPh>
    <rPh sb="87" eb="89">
      <t>ゼンタイ</t>
    </rPh>
    <rPh sb="89" eb="91">
      <t>ケイカク</t>
    </rPh>
    <rPh sb="95" eb="97">
      <t>トウガイ</t>
    </rPh>
    <rPh sb="97" eb="100">
      <t>チュウシャジョウ</t>
    </rPh>
    <rPh sb="101" eb="103">
      <t>ジギョウ</t>
    </rPh>
    <rPh sb="103" eb="105">
      <t>ハイシ</t>
    </rPh>
    <rPh sb="106" eb="108">
      <t>ケイゾク</t>
    </rPh>
    <rPh sb="109" eb="111">
      <t>ケントウ</t>
    </rPh>
    <phoneticPr fontId="6"/>
  </si>
  <si>
    <t>・駅前広場に隣接して設置されており、電車で通勤される方、市内の会社に勤務される市外の方が利用されている月極め駐車場である。
・駅前広場内に無料の駐車区画があることや、近隣に民間の駐車場があることから、利用者は22区画のうち、半数程度となっている。</t>
    <rPh sb="1" eb="3">
      <t>エキマエ</t>
    </rPh>
    <rPh sb="3" eb="5">
      <t>ヒロバ</t>
    </rPh>
    <rPh sb="6" eb="8">
      <t>リンセツ</t>
    </rPh>
    <rPh sb="10" eb="12">
      <t>セッチ</t>
    </rPh>
    <rPh sb="18" eb="20">
      <t>デンシャ</t>
    </rPh>
    <rPh sb="21" eb="23">
      <t>ツウキン</t>
    </rPh>
    <rPh sb="26" eb="27">
      <t>カタ</t>
    </rPh>
    <rPh sb="28" eb="30">
      <t>シナイ</t>
    </rPh>
    <rPh sb="31" eb="33">
      <t>カイシャ</t>
    </rPh>
    <rPh sb="34" eb="36">
      <t>キンム</t>
    </rPh>
    <rPh sb="39" eb="41">
      <t>シガイ</t>
    </rPh>
    <rPh sb="42" eb="43">
      <t>カタ</t>
    </rPh>
    <rPh sb="44" eb="46">
      <t>リヨウ</t>
    </rPh>
    <rPh sb="51" eb="53">
      <t>ツキギ</t>
    </rPh>
    <rPh sb="54" eb="57">
      <t>チュウシャジョウ</t>
    </rPh>
    <rPh sb="63" eb="65">
      <t>エキマエ</t>
    </rPh>
    <rPh sb="65" eb="67">
      <t>ヒロバ</t>
    </rPh>
    <rPh sb="67" eb="68">
      <t>ナイ</t>
    </rPh>
    <rPh sb="69" eb="71">
      <t>ムリョウ</t>
    </rPh>
    <rPh sb="72" eb="74">
      <t>チュウシャ</t>
    </rPh>
    <rPh sb="74" eb="76">
      <t>クカク</t>
    </rPh>
    <rPh sb="83" eb="85">
      <t>キンリン</t>
    </rPh>
    <rPh sb="86" eb="88">
      <t>ミンカン</t>
    </rPh>
    <rPh sb="89" eb="92">
      <t>チュウシャジョウ</t>
    </rPh>
    <rPh sb="100" eb="103">
      <t>リヨウシャ</t>
    </rPh>
    <rPh sb="106" eb="108">
      <t>クカク</t>
    </rPh>
    <rPh sb="112" eb="114">
      <t>ハンスウ</t>
    </rPh>
    <rPh sb="114" eb="116">
      <t>テイド</t>
    </rPh>
    <phoneticPr fontId="6"/>
  </si>
  <si>
    <t xml:space="preserve">・駅前広場に隣接した場所に設置されており、収入となる使用料は、全区画22台のうち、半数程度の利用のため、見込みの半分程度である。
・ただし、経費が口座振替費用程度であるため、収支は黒字となっている。
</t>
    <rPh sb="1" eb="2">
      <t>エキ</t>
    </rPh>
    <rPh sb="2" eb="3">
      <t>マエ</t>
    </rPh>
    <rPh sb="3" eb="5">
      <t>ヒロバ</t>
    </rPh>
    <rPh sb="6" eb="8">
      <t>リンセツ</t>
    </rPh>
    <rPh sb="10" eb="12">
      <t>バショ</t>
    </rPh>
    <rPh sb="13" eb="15">
      <t>セッチ</t>
    </rPh>
    <rPh sb="21" eb="23">
      <t>シュウニュウ</t>
    </rPh>
    <rPh sb="26" eb="29">
      <t>シヨウリョウ</t>
    </rPh>
    <rPh sb="31" eb="32">
      <t>ゼン</t>
    </rPh>
    <rPh sb="32" eb="34">
      <t>クカク</t>
    </rPh>
    <rPh sb="36" eb="37">
      <t>ダイ</t>
    </rPh>
    <rPh sb="41" eb="43">
      <t>ハンスウ</t>
    </rPh>
    <rPh sb="43" eb="45">
      <t>テイド</t>
    </rPh>
    <rPh sb="46" eb="48">
      <t>リヨウ</t>
    </rPh>
    <rPh sb="52" eb="54">
      <t>ミコ</t>
    </rPh>
    <rPh sb="56" eb="58">
      <t>ハンブン</t>
    </rPh>
    <rPh sb="58" eb="60">
      <t>テイド</t>
    </rPh>
    <rPh sb="70" eb="72">
      <t>ケイヒ</t>
    </rPh>
    <rPh sb="73" eb="75">
      <t>コウザ</t>
    </rPh>
    <rPh sb="75" eb="77">
      <t>フリカエ</t>
    </rPh>
    <rPh sb="77" eb="79">
      <t>ヒヨウ</t>
    </rPh>
    <rPh sb="79" eb="81">
      <t>テイド</t>
    </rPh>
    <rPh sb="87" eb="89">
      <t>シュウシ</t>
    </rPh>
    <rPh sb="90" eb="92">
      <t>クロジ</t>
    </rPh>
    <phoneticPr fontId="6"/>
  </si>
  <si>
    <t>非設置</t>
    <rPh sb="0" eb="1">
      <t>ヒ</t>
    </rPh>
    <rPh sb="1" eb="3">
      <t>セッチ</t>
    </rPh>
    <phoneticPr fontId="6"/>
  </si>
  <si>
    <t>・施設は、舗装、フェンス、案内看板程度であり、駐車台数も22台分と比較的小さい規模である。
・施設の老朽化に伴う更新費用として5,000千円を計上している。</t>
    <rPh sb="1" eb="3">
      <t>シセツ</t>
    </rPh>
    <rPh sb="5" eb="7">
      <t>ホソウ</t>
    </rPh>
    <rPh sb="13" eb="15">
      <t>アンナイ</t>
    </rPh>
    <rPh sb="15" eb="17">
      <t>カンバン</t>
    </rPh>
    <rPh sb="17" eb="19">
      <t>テイド</t>
    </rPh>
    <rPh sb="23" eb="25">
      <t>チュウシャ</t>
    </rPh>
    <rPh sb="25" eb="27">
      <t>ダイスウ</t>
    </rPh>
    <rPh sb="30" eb="31">
      <t>ダイ</t>
    </rPh>
    <rPh sb="31" eb="32">
      <t>ブン</t>
    </rPh>
    <rPh sb="33" eb="36">
      <t>ヒカクテキ</t>
    </rPh>
    <rPh sb="36" eb="37">
      <t>チイ</t>
    </rPh>
    <rPh sb="39" eb="41">
      <t>キボ</t>
    </rPh>
    <rPh sb="47" eb="49">
      <t>シセツ</t>
    </rPh>
    <rPh sb="50" eb="53">
      <t>ロウキュウカ</t>
    </rPh>
    <rPh sb="54" eb="55">
      <t>トモナ</t>
    </rPh>
    <rPh sb="56" eb="58">
      <t>コウシン</t>
    </rPh>
    <rPh sb="58" eb="60">
      <t>ヒヨウ</t>
    </rPh>
    <rPh sb="68" eb="69">
      <t>セン</t>
    </rPh>
    <rPh sb="69" eb="70">
      <t>エン</t>
    </rPh>
    <rPh sb="71" eb="73">
      <t>ケイジョウ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</si>
</sst>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5" borderId="5" xfId="1" applyNumberFormat="1" applyFont="1" applyFill="1" applyBorder="1" applyAlignment="1" applyProtection="1">
      <alignment horizontal="center" vertical="center" shrinkToFit="1"/>
      <protection locked="0"/>
    </xf>
    <xf numFmtId="0" fontId="7" fillId="5" borderId="9" xfId="1" applyFont="1" applyFill="1" applyBorder="1" applyAlignment="1" applyProtection="1">
      <alignment horizontal="left" vertical="top" wrapText="1"/>
      <protection locked="0"/>
    </xf>
    <xf numFmtId="0" fontId="7" fillId="5" borderId="0" xfId="1" applyFont="1" applyFill="1" applyBorder="1" applyAlignment="1" applyProtection="1">
      <alignment horizontal="left" vertical="top" wrapText="1"/>
      <protection locked="0"/>
    </xf>
    <xf numFmtId="0" fontId="7" fillId="5" borderId="10" xfId="1" applyFont="1" applyFill="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6"/>
          <c:y val="0.15806945669028463"/>
          <c:w val="0.8561903206838592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0033664"/>
        <c:axId val="800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0033664"/>
        <c:axId val="80036608"/>
      </c:lineChart>
      <c:dateAx>
        <c:axId val="80033664"/>
        <c:scaling>
          <c:orientation val="minMax"/>
        </c:scaling>
        <c:delete val="1"/>
        <c:axPos val="b"/>
        <c:numFmt formatCode="ge" sourceLinked="1"/>
        <c:majorTickMark val="none"/>
        <c:minorTickMark val="none"/>
        <c:tickLblPos val="none"/>
        <c:crossAx val="80036608"/>
        <c:crosses val="autoZero"/>
        <c:auto val="1"/>
        <c:lblOffset val="100"/>
        <c:baseTimeUnit val="years"/>
      </c:dateAx>
      <c:valAx>
        <c:axId val="8003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3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91"/>
          <c:y val="0"/>
        </c:manualLayout>
      </c:layout>
      <c:overlay val="1"/>
      <c:spPr>
        <a:noFill/>
      </c:spPr>
    </c:title>
    <c:autoTitleDeleted val="0"/>
    <c:plotArea>
      <c:layout>
        <c:manualLayout>
          <c:layoutTarget val="inner"/>
          <c:xMode val="edge"/>
          <c:yMode val="edge"/>
          <c:x val="0.12620252775881649"/>
          <c:y val="0.15806945669028463"/>
          <c:w val="0.8485038162459163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5242880"/>
        <c:axId val="952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5242880"/>
        <c:axId val="95253248"/>
      </c:lineChart>
      <c:dateAx>
        <c:axId val="95242880"/>
        <c:scaling>
          <c:orientation val="minMax"/>
        </c:scaling>
        <c:delete val="1"/>
        <c:axPos val="b"/>
        <c:numFmt formatCode="ge" sourceLinked="1"/>
        <c:majorTickMark val="none"/>
        <c:minorTickMark val="none"/>
        <c:tickLblPos val="none"/>
        <c:crossAx val="95253248"/>
        <c:crosses val="autoZero"/>
        <c:auto val="1"/>
        <c:lblOffset val="100"/>
        <c:baseTimeUnit val="years"/>
      </c:dateAx>
      <c:valAx>
        <c:axId val="9525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95"/>
          <c:y val="0.15806945669028463"/>
          <c:w val="0.848598888016886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5287552"/>
        <c:axId val="949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5287552"/>
        <c:axId val="94978432"/>
      </c:lineChart>
      <c:dateAx>
        <c:axId val="95287552"/>
        <c:scaling>
          <c:orientation val="minMax"/>
        </c:scaling>
        <c:delete val="1"/>
        <c:axPos val="b"/>
        <c:numFmt formatCode="ge" sourceLinked="1"/>
        <c:majorTickMark val="none"/>
        <c:minorTickMark val="none"/>
        <c:tickLblPos val="none"/>
        <c:crossAx val="94978432"/>
        <c:crosses val="autoZero"/>
        <c:auto val="1"/>
        <c:lblOffset val="100"/>
        <c:baseTimeUnit val="years"/>
      </c:dateAx>
      <c:valAx>
        <c:axId val="9497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8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52"/>
          <c:y val="0"/>
        </c:manualLayout>
      </c:layout>
      <c:overlay val="1"/>
      <c:spPr>
        <a:noFill/>
      </c:spPr>
    </c:title>
    <c:autoTitleDeleted val="0"/>
    <c:plotArea>
      <c:layout>
        <c:manualLayout>
          <c:layoutTarget val="inner"/>
          <c:xMode val="edge"/>
          <c:yMode val="edge"/>
          <c:x val="0.11721970478722091"/>
          <c:y val="0.15806945669028463"/>
          <c:w val="0.848246800135002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5012736"/>
        <c:axId val="950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5012736"/>
        <c:axId val="95019008"/>
      </c:lineChart>
      <c:dateAx>
        <c:axId val="95012736"/>
        <c:scaling>
          <c:orientation val="minMax"/>
        </c:scaling>
        <c:delete val="1"/>
        <c:axPos val="b"/>
        <c:numFmt formatCode="ge" sourceLinked="1"/>
        <c:majorTickMark val="none"/>
        <c:minorTickMark val="none"/>
        <c:tickLblPos val="none"/>
        <c:crossAx val="95019008"/>
        <c:crosses val="autoZero"/>
        <c:auto val="1"/>
        <c:lblOffset val="100"/>
        <c:baseTimeUnit val="years"/>
      </c:dateAx>
      <c:valAx>
        <c:axId val="9501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1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72"/>
          <c:y val="0"/>
        </c:manualLayout>
      </c:layout>
      <c:overlay val="1"/>
      <c:spPr>
        <a:noFill/>
      </c:spPr>
    </c:title>
    <c:autoTitleDeleted val="0"/>
    <c:plotArea>
      <c:layout>
        <c:manualLayout>
          <c:layoutTarget val="inner"/>
          <c:xMode val="edge"/>
          <c:yMode val="edge"/>
          <c:x val="0.11633684412038857"/>
          <c:y val="0.1580694566902846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5118848"/>
        <c:axId val="951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5118848"/>
        <c:axId val="95120768"/>
      </c:lineChart>
      <c:dateAx>
        <c:axId val="95118848"/>
        <c:scaling>
          <c:orientation val="minMax"/>
        </c:scaling>
        <c:delete val="1"/>
        <c:axPos val="b"/>
        <c:numFmt formatCode="ge" sourceLinked="1"/>
        <c:majorTickMark val="none"/>
        <c:minorTickMark val="none"/>
        <c:tickLblPos val="none"/>
        <c:crossAx val="95120768"/>
        <c:crosses val="autoZero"/>
        <c:auto val="1"/>
        <c:lblOffset val="100"/>
        <c:baseTimeUnit val="years"/>
      </c:dateAx>
      <c:valAx>
        <c:axId val="9512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1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9"/>
          <c:y val="0"/>
        </c:manualLayout>
      </c:layout>
      <c:overlay val="1"/>
      <c:spPr>
        <a:noFill/>
      </c:spPr>
    </c:title>
    <c:autoTitleDeleted val="0"/>
    <c:plotArea>
      <c:layout>
        <c:manualLayout>
          <c:layoutTarget val="inner"/>
          <c:xMode val="edge"/>
          <c:yMode val="edge"/>
          <c:x val="0.11633682372555108"/>
          <c:y val="0.15806945669028463"/>
          <c:w val="0.853963834464195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5159808"/>
        <c:axId val="951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5159808"/>
        <c:axId val="95161728"/>
      </c:lineChart>
      <c:dateAx>
        <c:axId val="95159808"/>
        <c:scaling>
          <c:orientation val="minMax"/>
        </c:scaling>
        <c:delete val="1"/>
        <c:axPos val="b"/>
        <c:numFmt formatCode="ge" sourceLinked="1"/>
        <c:majorTickMark val="none"/>
        <c:minorTickMark val="none"/>
        <c:tickLblPos val="none"/>
        <c:crossAx val="95161728"/>
        <c:crosses val="autoZero"/>
        <c:auto val="1"/>
        <c:lblOffset val="100"/>
        <c:baseTimeUnit val="years"/>
      </c:dateAx>
      <c:valAx>
        <c:axId val="9516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15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6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68.2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5208192"/>
        <c:axId val="952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5208192"/>
        <c:axId val="95210112"/>
      </c:lineChart>
      <c:dateAx>
        <c:axId val="95208192"/>
        <c:scaling>
          <c:orientation val="minMax"/>
        </c:scaling>
        <c:delete val="1"/>
        <c:axPos val="b"/>
        <c:numFmt formatCode="ge" sourceLinked="1"/>
        <c:majorTickMark val="none"/>
        <c:minorTickMark val="none"/>
        <c:tickLblPos val="none"/>
        <c:crossAx val="95210112"/>
        <c:crosses val="autoZero"/>
        <c:auto val="1"/>
        <c:lblOffset val="100"/>
        <c:baseTimeUnit val="years"/>
      </c:dateAx>
      <c:valAx>
        <c:axId val="9521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0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1633684412038857"/>
          <c:y val="0.1580694566902846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44.8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5396224"/>
        <c:axId val="953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5396224"/>
        <c:axId val="95398144"/>
      </c:lineChart>
      <c:dateAx>
        <c:axId val="95396224"/>
        <c:scaling>
          <c:orientation val="minMax"/>
        </c:scaling>
        <c:delete val="1"/>
        <c:axPos val="b"/>
        <c:numFmt formatCode="ge" sourceLinked="1"/>
        <c:majorTickMark val="none"/>
        <c:minorTickMark val="none"/>
        <c:tickLblPos val="none"/>
        <c:crossAx val="95398144"/>
        <c:crosses val="autoZero"/>
        <c:auto val="1"/>
        <c:lblOffset val="100"/>
        <c:baseTimeUnit val="years"/>
      </c:dateAx>
      <c:valAx>
        <c:axId val="9539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9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22"/>
          <c:y val="0.15806945669028463"/>
          <c:w val="0.8517775065952810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5440256"/>
        <c:axId val="954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5440256"/>
        <c:axId val="95442432"/>
      </c:lineChart>
      <c:dateAx>
        <c:axId val="95440256"/>
        <c:scaling>
          <c:orientation val="minMax"/>
        </c:scaling>
        <c:delete val="1"/>
        <c:axPos val="b"/>
        <c:numFmt formatCode="ge" sourceLinked="1"/>
        <c:majorTickMark val="none"/>
        <c:minorTickMark val="none"/>
        <c:tickLblPos val="none"/>
        <c:crossAx val="95442432"/>
        <c:crosses val="autoZero"/>
        <c:auto val="1"/>
        <c:lblOffset val="100"/>
        <c:baseTimeUnit val="years"/>
      </c:dateAx>
      <c:valAx>
        <c:axId val="95442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4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row>
    <row r="3" spans="1:382"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row>
    <row r="4" spans="1:382"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7" t="str">
        <f>データ!H6&amp;"　"&amp;データ!I6</f>
        <v>三重県志摩市　志摩磯部駅前駐車場</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8" t="s">
        <v>4</v>
      </c>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50" t="s">
        <v>134</v>
      </c>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541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4" t="s">
        <v>19</v>
      </c>
      <c r="NE9" s="135"/>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t="str">
        <f>データ!AA7</f>
        <v>-</v>
      </c>
      <c r="BH31" s="111"/>
      <c r="BI31" s="111"/>
      <c r="BJ31" s="111"/>
      <c r="BK31" s="111"/>
      <c r="BL31" s="111"/>
      <c r="BM31" s="111"/>
      <c r="BN31" s="111"/>
      <c r="BO31" s="111"/>
      <c r="BP31" s="111"/>
      <c r="BQ31" s="111"/>
      <c r="BR31" s="111"/>
      <c r="BS31" s="111"/>
      <c r="BT31" s="111"/>
      <c r="BU31" s="111"/>
      <c r="BV31" s="111"/>
      <c r="BW31" s="111"/>
      <c r="BX31" s="111"/>
      <c r="BY31" s="111"/>
      <c r="BZ31" s="111" t="str">
        <f>データ!AB7</f>
        <v>-</v>
      </c>
      <c r="CA31" s="111"/>
      <c r="CB31" s="111"/>
      <c r="CC31" s="111"/>
      <c r="CD31" s="111"/>
      <c r="CE31" s="111"/>
      <c r="CF31" s="111"/>
      <c r="CG31" s="111"/>
      <c r="CH31" s="111"/>
      <c r="CI31" s="111"/>
      <c r="CJ31" s="111"/>
      <c r="CK31" s="111"/>
      <c r="CL31" s="111"/>
      <c r="CM31" s="111"/>
      <c r="CN31" s="111"/>
      <c r="CO31" s="111"/>
      <c r="CP31" s="111"/>
      <c r="CQ31" s="111"/>
      <c r="CR31" s="111"/>
      <c r="CS31" s="111">
        <f>データ!AC7</f>
        <v>100</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t="str">
        <f>データ!AL7</f>
        <v>-</v>
      </c>
      <c r="FY31" s="111"/>
      <c r="FZ31" s="111"/>
      <c r="GA31" s="111"/>
      <c r="GB31" s="111"/>
      <c r="GC31" s="111"/>
      <c r="GD31" s="111"/>
      <c r="GE31" s="111"/>
      <c r="GF31" s="111"/>
      <c r="GG31" s="111"/>
      <c r="GH31" s="111"/>
      <c r="GI31" s="111"/>
      <c r="GJ31" s="111"/>
      <c r="GK31" s="111"/>
      <c r="GL31" s="111"/>
      <c r="GM31" s="111"/>
      <c r="GN31" s="111"/>
      <c r="GO31" s="111"/>
      <c r="GP31" s="111"/>
      <c r="GQ31" s="111" t="str">
        <f>データ!AM7</f>
        <v>-</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t="str">
        <f>データ!DM7</f>
        <v>-</v>
      </c>
      <c r="KP31" s="82"/>
      <c r="KQ31" s="82"/>
      <c r="KR31" s="82"/>
      <c r="KS31" s="82"/>
      <c r="KT31" s="82"/>
      <c r="KU31" s="82"/>
      <c r="KV31" s="82"/>
      <c r="KW31" s="82"/>
      <c r="KX31" s="82"/>
      <c r="KY31" s="82"/>
      <c r="KZ31" s="82"/>
      <c r="LA31" s="82"/>
      <c r="LB31" s="82"/>
      <c r="LC31" s="82"/>
      <c r="LD31" s="82"/>
      <c r="LE31" s="82"/>
      <c r="LF31" s="82"/>
      <c r="LG31" s="83"/>
      <c r="LH31" s="81" t="str">
        <f>データ!DN7</f>
        <v>-</v>
      </c>
      <c r="LI31" s="82"/>
      <c r="LJ31" s="82"/>
      <c r="LK31" s="82"/>
      <c r="LL31" s="82"/>
      <c r="LM31" s="82"/>
      <c r="LN31" s="82"/>
      <c r="LO31" s="82"/>
      <c r="LP31" s="82"/>
      <c r="LQ31" s="82"/>
      <c r="LR31" s="82"/>
      <c r="LS31" s="82"/>
      <c r="LT31" s="82"/>
      <c r="LU31" s="82"/>
      <c r="LV31" s="82"/>
      <c r="LW31" s="82"/>
      <c r="LX31" s="82"/>
      <c r="LY31" s="82"/>
      <c r="LZ31" s="83"/>
      <c r="MA31" s="81">
        <f>データ!DO7</f>
        <v>68.2</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51" t="s">
        <v>135</v>
      </c>
      <c r="NE32" s="152"/>
      <c r="NF32" s="152"/>
      <c r="NG32" s="152"/>
      <c r="NH32" s="152"/>
      <c r="NI32" s="152"/>
      <c r="NJ32" s="152"/>
      <c r="NK32" s="152"/>
      <c r="NL32" s="152"/>
      <c r="NM32" s="152"/>
      <c r="NN32" s="152"/>
      <c r="NO32" s="152"/>
      <c r="NP32" s="152"/>
      <c r="NQ32" s="152"/>
      <c r="NR32" s="15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51"/>
      <c r="NE33" s="152"/>
      <c r="NF33" s="152"/>
      <c r="NG33" s="152"/>
      <c r="NH33" s="152"/>
      <c r="NI33" s="152"/>
      <c r="NJ33" s="152"/>
      <c r="NK33" s="152"/>
      <c r="NL33" s="152"/>
      <c r="NM33" s="152"/>
      <c r="NN33" s="152"/>
      <c r="NO33" s="152"/>
      <c r="NP33" s="152"/>
      <c r="NQ33" s="152"/>
      <c r="NR33" s="153"/>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51"/>
      <c r="NE34" s="152"/>
      <c r="NF34" s="152"/>
      <c r="NG34" s="152"/>
      <c r="NH34" s="152"/>
      <c r="NI34" s="152"/>
      <c r="NJ34" s="152"/>
      <c r="NK34" s="152"/>
      <c r="NL34" s="152"/>
      <c r="NM34" s="152"/>
      <c r="NN34" s="152"/>
      <c r="NO34" s="152"/>
      <c r="NP34" s="152"/>
      <c r="NQ34" s="152"/>
      <c r="NR34" s="153"/>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151"/>
      <c r="NE35" s="152"/>
      <c r="NF35" s="152"/>
      <c r="NG35" s="152"/>
      <c r="NH35" s="152"/>
      <c r="NI35" s="152"/>
      <c r="NJ35" s="152"/>
      <c r="NK35" s="152"/>
      <c r="NL35" s="152"/>
      <c r="NM35" s="152"/>
      <c r="NN35" s="152"/>
      <c r="NO35" s="152"/>
      <c r="NP35" s="152"/>
      <c r="NQ35" s="152"/>
      <c r="NR35" s="15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51"/>
      <c r="NE36" s="152"/>
      <c r="NF36" s="152"/>
      <c r="NG36" s="152"/>
      <c r="NH36" s="152"/>
      <c r="NI36" s="152"/>
      <c r="NJ36" s="152"/>
      <c r="NK36" s="152"/>
      <c r="NL36" s="152"/>
      <c r="NM36" s="152"/>
      <c r="NN36" s="152"/>
      <c r="NO36" s="152"/>
      <c r="NP36" s="152"/>
      <c r="NQ36" s="152"/>
      <c r="NR36" s="15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51"/>
      <c r="NE37" s="152"/>
      <c r="NF37" s="152"/>
      <c r="NG37" s="152"/>
      <c r="NH37" s="152"/>
      <c r="NI37" s="152"/>
      <c r="NJ37" s="152"/>
      <c r="NK37" s="152"/>
      <c r="NL37" s="152"/>
      <c r="NM37" s="152"/>
      <c r="NN37" s="152"/>
      <c r="NO37" s="152"/>
      <c r="NP37" s="152"/>
      <c r="NQ37" s="152"/>
      <c r="NR37" s="15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51"/>
      <c r="NE38" s="152"/>
      <c r="NF38" s="152"/>
      <c r="NG38" s="152"/>
      <c r="NH38" s="152"/>
      <c r="NI38" s="152"/>
      <c r="NJ38" s="152"/>
      <c r="NK38" s="152"/>
      <c r="NL38" s="152"/>
      <c r="NM38" s="152"/>
      <c r="NN38" s="152"/>
      <c r="NO38" s="152"/>
      <c r="NP38" s="152"/>
      <c r="NQ38" s="152"/>
      <c r="NR38" s="15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51"/>
      <c r="NE39" s="152"/>
      <c r="NF39" s="152"/>
      <c r="NG39" s="152"/>
      <c r="NH39" s="152"/>
      <c r="NI39" s="152"/>
      <c r="NJ39" s="152"/>
      <c r="NK39" s="152"/>
      <c r="NL39" s="152"/>
      <c r="NM39" s="152"/>
      <c r="NN39" s="152"/>
      <c r="NO39" s="152"/>
      <c r="NP39" s="152"/>
      <c r="NQ39" s="152"/>
      <c r="NR39" s="15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51"/>
      <c r="NE40" s="152"/>
      <c r="NF40" s="152"/>
      <c r="NG40" s="152"/>
      <c r="NH40" s="152"/>
      <c r="NI40" s="152"/>
      <c r="NJ40" s="152"/>
      <c r="NK40" s="152"/>
      <c r="NL40" s="152"/>
      <c r="NM40" s="152"/>
      <c r="NN40" s="152"/>
      <c r="NO40" s="152"/>
      <c r="NP40" s="152"/>
      <c r="NQ40" s="152"/>
      <c r="NR40" s="15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51"/>
      <c r="NE41" s="152"/>
      <c r="NF41" s="152"/>
      <c r="NG41" s="152"/>
      <c r="NH41" s="152"/>
      <c r="NI41" s="152"/>
      <c r="NJ41" s="152"/>
      <c r="NK41" s="152"/>
      <c r="NL41" s="152"/>
      <c r="NM41" s="152"/>
      <c r="NN41" s="152"/>
      <c r="NO41" s="152"/>
      <c r="NP41" s="152"/>
      <c r="NQ41" s="152"/>
      <c r="NR41" s="15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51"/>
      <c r="NE42" s="152"/>
      <c r="NF42" s="152"/>
      <c r="NG42" s="152"/>
      <c r="NH42" s="152"/>
      <c r="NI42" s="152"/>
      <c r="NJ42" s="152"/>
      <c r="NK42" s="152"/>
      <c r="NL42" s="152"/>
      <c r="NM42" s="152"/>
      <c r="NN42" s="152"/>
      <c r="NO42" s="152"/>
      <c r="NP42" s="152"/>
      <c r="NQ42" s="152"/>
      <c r="NR42" s="15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51"/>
      <c r="NE43" s="152"/>
      <c r="NF43" s="152"/>
      <c r="NG43" s="152"/>
      <c r="NH43" s="152"/>
      <c r="NI43" s="152"/>
      <c r="NJ43" s="152"/>
      <c r="NK43" s="152"/>
      <c r="NL43" s="152"/>
      <c r="NM43" s="152"/>
      <c r="NN43" s="152"/>
      <c r="NO43" s="152"/>
      <c r="NP43" s="152"/>
      <c r="NQ43" s="152"/>
      <c r="NR43" s="15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51"/>
      <c r="NE44" s="152"/>
      <c r="NF44" s="152"/>
      <c r="NG44" s="152"/>
      <c r="NH44" s="152"/>
      <c r="NI44" s="152"/>
      <c r="NJ44" s="152"/>
      <c r="NK44" s="152"/>
      <c r="NL44" s="152"/>
      <c r="NM44" s="152"/>
      <c r="NN44" s="152"/>
      <c r="NO44" s="152"/>
      <c r="NP44" s="152"/>
      <c r="NQ44" s="152"/>
      <c r="NR44" s="15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51"/>
      <c r="NE45" s="152"/>
      <c r="NF45" s="152"/>
      <c r="NG45" s="152"/>
      <c r="NH45" s="152"/>
      <c r="NI45" s="152"/>
      <c r="NJ45" s="152"/>
      <c r="NK45" s="152"/>
      <c r="NL45" s="152"/>
      <c r="NM45" s="152"/>
      <c r="NN45" s="152"/>
      <c r="NO45" s="152"/>
      <c r="NP45" s="152"/>
      <c r="NQ45" s="152"/>
      <c r="NR45" s="15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51"/>
      <c r="NE46" s="152"/>
      <c r="NF46" s="152"/>
      <c r="NG46" s="152"/>
      <c r="NH46" s="152"/>
      <c r="NI46" s="152"/>
      <c r="NJ46" s="152"/>
      <c r="NK46" s="152"/>
      <c r="NL46" s="152"/>
      <c r="NM46" s="152"/>
      <c r="NN46" s="152"/>
      <c r="NO46" s="152"/>
      <c r="NP46" s="152"/>
      <c r="NQ46" s="152"/>
      <c r="NR46" s="15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51"/>
      <c r="NE47" s="152"/>
      <c r="NF47" s="152"/>
      <c r="NG47" s="152"/>
      <c r="NH47" s="152"/>
      <c r="NI47" s="152"/>
      <c r="NJ47" s="152"/>
      <c r="NK47" s="152"/>
      <c r="NL47" s="152"/>
      <c r="NM47" s="152"/>
      <c r="NN47" s="152"/>
      <c r="NO47" s="152"/>
      <c r="NP47" s="152"/>
      <c r="NQ47" s="152"/>
      <c r="NR47" s="15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t="str">
        <f>データ!AW7</f>
        <v>-</v>
      </c>
      <c r="BH52" s="110"/>
      <c r="BI52" s="110"/>
      <c r="BJ52" s="110"/>
      <c r="BK52" s="110"/>
      <c r="BL52" s="110"/>
      <c r="BM52" s="110"/>
      <c r="BN52" s="110"/>
      <c r="BO52" s="110"/>
      <c r="BP52" s="110"/>
      <c r="BQ52" s="110"/>
      <c r="BR52" s="110"/>
      <c r="BS52" s="110"/>
      <c r="BT52" s="110"/>
      <c r="BU52" s="110"/>
      <c r="BV52" s="110"/>
      <c r="BW52" s="110"/>
      <c r="BX52" s="110"/>
      <c r="BY52" s="110"/>
      <c r="BZ52" s="110" t="str">
        <f>データ!AX7</f>
        <v>-</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t="str">
        <f>データ!BH7</f>
        <v>-</v>
      </c>
      <c r="FY52" s="111"/>
      <c r="FZ52" s="111"/>
      <c r="GA52" s="111"/>
      <c r="GB52" s="111"/>
      <c r="GC52" s="111"/>
      <c r="GD52" s="111"/>
      <c r="GE52" s="111"/>
      <c r="GF52" s="111"/>
      <c r="GG52" s="111"/>
      <c r="GH52" s="111"/>
      <c r="GI52" s="111"/>
      <c r="GJ52" s="111"/>
      <c r="GK52" s="111"/>
      <c r="GL52" s="111"/>
      <c r="GM52" s="111"/>
      <c r="GN52" s="111"/>
      <c r="GO52" s="111"/>
      <c r="GP52" s="111"/>
      <c r="GQ52" s="111" t="str">
        <f>データ!BI7</f>
        <v>-</v>
      </c>
      <c r="GR52" s="111"/>
      <c r="GS52" s="111"/>
      <c r="GT52" s="111"/>
      <c r="GU52" s="111"/>
      <c r="GV52" s="111"/>
      <c r="GW52" s="111"/>
      <c r="GX52" s="111"/>
      <c r="GY52" s="111"/>
      <c r="GZ52" s="111"/>
      <c r="HA52" s="111"/>
      <c r="HB52" s="111"/>
      <c r="HC52" s="111"/>
      <c r="HD52" s="111"/>
      <c r="HE52" s="111"/>
      <c r="HF52" s="111"/>
      <c r="HG52" s="111"/>
      <c r="HH52" s="111"/>
      <c r="HI52" s="111"/>
      <c r="HJ52" s="111">
        <f>データ!BJ7</f>
        <v>44.8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t="str">
        <f>データ!BS7</f>
        <v>-</v>
      </c>
      <c r="KP52" s="110"/>
      <c r="KQ52" s="110"/>
      <c r="KR52" s="110"/>
      <c r="KS52" s="110"/>
      <c r="KT52" s="110"/>
      <c r="KU52" s="110"/>
      <c r="KV52" s="110"/>
      <c r="KW52" s="110"/>
      <c r="KX52" s="110"/>
      <c r="KY52" s="110"/>
      <c r="KZ52" s="110"/>
      <c r="LA52" s="110"/>
      <c r="LB52" s="110"/>
      <c r="LC52" s="110"/>
      <c r="LD52" s="110"/>
      <c r="LE52" s="110"/>
      <c r="LF52" s="110"/>
      <c r="LG52" s="110"/>
      <c r="LH52" s="110" t="str">
        <f>データ!BT7</f>
        <v>-</v>
      </c>
      <c r="LI52" s="110"/>
      <c r="LJ52" s="110"/>
      <c r="LK52" s="110"/>
      <c r="LL52" s="110"/>
      <c r="LM52" s="110"/>
      <c r="LN52" s="110"/>
      <c r="LO52" s="110"/>
      <c r="LP52" s="110"/>
      <c r="LQ52" s="110"/>
      <c r="LR52" s="110"/>
      <c r="LS52" s="110"/>
      <c r="LT52" s="110"/>
      <c r="LU52" s="110"/>
      <c r="LV52" s="110"/>
      <c r="LW52" s="110"/>
      <c r="LX52" s="110"/>
      <c r="LY52" s="110"/>
      <c r="LZ52" s="110"/>
      <c r="MA52" s="110">
        <f>データ!BU7</f>
        <v>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131</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17489</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5000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t="str">
        <f>データ!DB7</f>
        <v>-</v>
      </c>
      <c r="LF77" s="82"/>
      <c r="LG77" s="82"/>
      <c r="LH77" s="82"/>
      <c r="LI77" s="82"/>
      <c r="LJ77" s="82"/>
      <c r="LK77" s="82"/>
      <c r="LL77" s="82"/>
      <c r="LM77" s="82"/>
      <c r="LN77" s="82"/>
      <c r="LO77" s="82"/>
      <c r="LP77" s="82"/>
      <c r="LQ77" s="82"/>
      <c r="LR77" s="82"/>
      <c r="LS77" s="83"/>
      <c r="LT77" s="81" t="str">
        <f>データ!DC7</f>
        <v>-</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2" t="s">
        <v>67</v>
      </c>
      <c r="I3" s="143"/>
      <c r="J3" s="143"/>
      <c r="K3" s="143"/>
      <c r="L3" s="143"/>
      <c r="M3" s="143"/>
      <c r="N3" s="143"/>
      <c r="O3" s="143"/>
      <c r="P3" s="143"/>
      <c r="Q3" s="143"/>
      <c r="R3" s="143"/>
      <c r="S3" s="143"/>
      <c r="T3" s="143"/>
      <c r="U3" s="143"/>
      <c r="V3" s="143"/>
      <c r="W3" s="143"/>
      <c r="X3" s="143"/>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4"/>
      <c r="I4" s="145"/>
      <c r="J4" s="145"/>
      <c r="K4" s="145"/>
      <c r="L4" s="145"/>
      <c r="M4" s="145"/>
      <c r="N4" s="145"/>
      <c r="O4" s="145"/>
      <c r="P4" s="145"/>
      <c r="Q4" s="145"/>
      <c r="R4" s="145"/>
      <c r="S4" s="145"/>
      <c r="T4" s="145"/>
      <c r="U4" s="145"/>
      <c r="V4" s="145"/>
      <c r="W4" s="145"/>
      <c r="X4" s="145"/>
      <c r="Y4" s="139" t="s">
        <v>72</v>
      </c>
      <c r="Z4" s="140"/>
      <c r="AA4" s="140"/>
      <c r="AB4" s="140"/>
      <c r="AC4" s="140"/>
      <c r="AD4" s="140"/>
      <c r="AE4" s="140"/>
      <c r="AF4" s="140"/>
      <c r="AG4" s="140"/>
      <c r="AH4" s="140"/>
      <c r="AI4" s="141"/>
      <c r="AJ4" s="146" t="s">
        <v>73</v>
      </c>
      <c r="AK4" s="146"/>
      <c r="AL4" s="146"/>
      <c r="AM4" s="146"/>
      <c r="AN4" s="146"/>
      <c r="AO4" s="146"/>
      <c r="AP4" s="146"/>
      <c r="AQ4" s="146"/>
      <c r="AR4" s="146"/>
      <c r="AS4" s="146"/>
      <c r="AT4" s="146"/>
      <c r="AU4" s="147" t="s">
        <v>74</v>
      </c>
      <c r="AV4" s="146"/>
      <c r="AW4" s="146"/>
      <c r="AX4" s="146"/>
      <c r="AY4" s="146"/>
      <c r="AZ4" s="146"/>
      <c r="BA4" s="146"/>
      <c r="BB4" s="146"/>
      <c r="BC4" s="146"/>
      <c r="BD4" s="146"/>
      <c r="BE4" s="146"/>
      <c r="BF4" s="146" t="s">
        <v>75</v>
      </c>
      <c r="BG4" s="146"/>
      <c r="BH4" s="146"/>
      <c r="BI4" s="146"/>
      <c r="BJ4" s="146"/>
      <c r="BK4" s="146"/>
      <c r="BL4" s="146"/>
      <c r="BM4" s="146"/>
      <c r="BN4" s="146"/>
      <c r="BO4" s="146"/>
      <c r="BP4" s="146"/>
      <c r="BQ4" s="147" t="s">
        <v>76</v>
      </c>
      <c r="BR4" s="146"/>
      <c r="BS4" s="146"/>
      <c r="BT4" s="146"/>
      <c r="BU4" s="146"/>
      <c r="BV4" s="146"/>
      <c r="BW4" s="146"/>
      <c r="BX4" s="146"/>
      <c r="BY4" s="146"/>
      <c r="BZ4" s="146"/>
      <c r="CA4" s="146"/>
      <c r="CB4" s="146" t="s">
        <v>77</v>
      </c>
      <c r="CC4" s="146"/>
      <c r="CD4" s="146"/>
      <c r="CE4" s="146"/>
      <c r="CF4" s="146"/>
      <c r="CG4" s="146"/>
      <c r="CH4" s="146"/>
      <c r="CI4" s="146"/>
      <c r="CJ4" s="146"/>
      <c r="CK4" s="146"/>
      <c r="CL4" s="146"/>
      <c r="CM4" s="148" t="s">
        <v>78</v>
      </c>
      <c r="CN4" s="148" t="s">
        <v>79</v>
      </c>
      <c r="CO4" s="139" t="s">
        <v>80</v>
      </c>
      <c r="CP4" s="140"/>
      <c r="CQ4" s="140"/>
      <c r="CR4" s="140"/>
      <c r="CS4" s="140"/>
      <c r="CT4" s="140"/>
      <c r="CU4" s="140"/>
      <c r="CV4" s="140"/>
      <c r="CW4" s="140"/>
      <c r="CX4" s="140"/>
      <c r="CY4" s="141"/>
      <c r="CZ4" s="146" t="s">
        <v>81</v>
      </c>
      <c r="DA4" s="146"/>
      <c r="DB4" s="146"/>
      <c r="DC4" s="146"/>
      <c r="DD4" s="146"/>
      <c r="DE4" s="146"/>
      <c r="DF4" s="146"/>
      <c r="DG4" s="146"/>
      <c r="DH4" s="146"/>
      <c r="DI4" s="146"/>
      <c r="DJ4" s="146"/>
      <c r="DK4" s="139" t="s">
        <v>82</v>
      </c>
      <c r="DL4" s="140"/>
      <c r="DM4" s="140"/>
      <c r="DN4" s="140"/>
      <c r="DO4" s="140"/>
      <c r="DP4" s="140"/>
      <c r="DQ4" s="140"/>
      <c r="DR4" s="140"/>
      <c r="DS4" s="140"/>
      <c r="DT4" s="140"/>
      <c r="DU4" s="141"/>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9"/>
      <c r="CN5" s="149"/>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242152</v>
      </c>
      <c r="D6" s="61">
        <f t="shared" si="1"/>
        <v>47</v>
      </c>
      <c r="E6" s="61">
        <f t="shared" si="1"/>
        <v>14</v>
      </c>
      <c r="F6" s="61">
        <f t="shared" si="1"/>
        <v>0</v>
      </c>
      <c r="G6" s="61">
        <f t="shared" si="1"/>
        <v>2</v>
      </c>
      <c r="H6" s="61" t="str">
        <f>SUBSTITUTE(H8,"　","")</f>
        <v>三重県志摩市</v>
      </c>
      <c r="I6" s="61" t="str">
        <f t="shared" si="1"/>
        <v>志摩磯部駅前駐車場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5</v>
      </c>
      <c r="S6" s="63" t="str">
        <f t="shared" si="1"/>
        <v>駅</v>
      </c>
      <c r="T6" s="63" t="str">
        <f t="shared" si="1"/>
        <v>無</v>
      </c>
      <c r="U6" s="64">
        <f t="shared" si="1"/>
        <v>541</v>
      </c>
      <c r="V6" s="64">
        <f t="shared" si="1"/>
        <v>22</v>
      </c>
      <c r="W6" s="64">
        <f t="shared" si="1"/>
        <v>6</v>
      </c>
      <c r="X6" s="63" t="str">
        <f t="shared" si="1"/>
        <v>導入なし</v>
      </c>
      <c r="Y6" s="65" t="e">
        <f>IF(Y8="-",NA(),Y8)</f>
        <v>#N/A</v>
      </c>
      <c r="Z6" s="65" t="e">
        <f t="shared" ref="Z6:AH6" si="2">IF(Z8="-",NA(),Z8)</f>
        <v>#N/A</v>
      </c>
      <c r="AA6" s="65" t="e">
        <f t="shared" si="2"/>
        <v>#N/A</v>
      </c>
      <c r="AB6" s="65" t="e">
        <f t="shared" si="2"/>
        <v>#N/A</v>
      </c>
      <c r="AC6" s="65">
        <f t="shared" si="2"/>
        <v>100</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11.4</v>
      </c>
      <c r="AP6" s="65">
        <f t="shared" si="3"/>
        <v>11</v>
      </c>
      <c r="AQ6" s="65">
        <f t="shared" si="3"/>
        <v>7.8</v>
      </c>
      <c r="AR6" s="65">
        <f t="shared" si="3"/>
        <v>6.7</v>
      </c>
      <c r="AS6" s="65">
        <f t="shared" si="3"/>
        <v>5.9</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105</v>
      </c>
      <c r="BA6" s="66">
        <f t="shared" si="4"/>
        <v>61</v>
      </c>
      <c r="BB6" s="66">
        <f t="shared" si="4"/>
        <v>40</v>
      </c>
      <c r="BC6" s="66">
        <f t="shared" si="4"/>
        <v>27</v>
      </c>
      <c r="BD6" s="66">
        <f t="shared" si="4"/>
        <v>29</v>
      </c>
      <c r="BE6" s="64" t="str">
        <f>IF(BE8="-","",IF(BE8="-","【-】","【"&amp;SUBSTITUTE(TEXT(BE8,"#,##0"),"-","△")&amp;"】"))</f>
        <v>【140】</v>
      </c>
      <c r="BF6" s="65" t="e">
        <f>IF(BF8="-",NA(),BF8)</f>
        <v>#N/A</v>
      </c>
      <c r="BG6" s="65" t="e">
        <f t="shared" ref="BG6:BO6" si="5">IF(BG8="-",NA(),BG8)</f>
        <v>#N/A</v>
      </c>
      <c r="BH6" s="65" t="e">
        <f t="shared" si="5"/>
        <v>#N/A</v>
      </c>
      <c r="BI6" s="65" t="e">
        <f t="shared" si="5"/>
        <v>#N/A</v>
      </c>
      <c r="BJ6" s="65">
        <f t="shared" si="5"/>
        <v>44.8</v>
      </c>
      <c r="BK6" s="65">
        <f t="shared" si="5"/>
        <v>51.9</v>
      </c>
      <c r="BL6" s="65">
        <f t="shared" si="5"/>
        <v>59.2</v>
      </c>
      <c r="BM6" s="65">
        <f t="shared" si="5"/>
        <v>64.5</v>
      </c>
      <c r="BN6" s="65">
        <f t="shared" si="5"/>
        <v>60</v>
      </c>
      <c r="BO6" s="65">
        <f t="shared" si="5"/>
        <v>52.8</v>
      </c>
      <c r="BP6" s="62" t="str">
        <f>IF(BP8="-","",IF(BP8="-","【-】","【"&amp;SUBSTITUTE(TEXT(BP8,"#,##0.0"),"-","△")&amp;"】"))</f>
        <v>【45.2】</v>
      </c>
      <c r="BQ6" s="66" t="e">
        <f>IF(BQ8="-",NA(),BQ8)</f>
        <v>#N/A</v>
      </c>
      <c r="BR6" s="66" t="e">
        <f t="shared" ref="BR6:BZ6" si="6">IF(BR8="-",NA(),BR8)</f>
        <v>#N/A</v>
      </c>
      <c r="BS6" s="66" t="e">
        <f t="shared" si="6"/>
        <v>#N/A</v>
      </c>
      <c r="BT6" s="66" t="e">
        <f t="shared" si="6"/>
        <v>#N/A</v>
      </c>
      <c r="BU6" s="66">
        <f t="shared" si="6"/>
        <v>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17489</v>
      </c>
      <c r="CN6" s="64">
        <f t="shared" si="7"/>
        <v>5000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t="e">
        <f>IF(DK8="-",NA(),DK8)</f>
        <v>#N/A</v>
      </c>
      <c r="DL6" s="65" t="e">
        <f t="shared" ref="DL6:DT6" si="9">IF(DL8="-",NA(),DL8)</f>
        <v>#N/A</v>
      </c>
      <c r="DM6" s="65" t="e">
        <f t="shared" si="9"/>
        <v>#N/A</v>
      </c>
      <c r="DN6" s="65" t="e">
        <f t="shared" si="9"/>
        <v>#N/A</v>
      </c>
      <c r="DO6" s="65">
        <f t="shared" si="9"/>
        <v>68.2</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242152</v>
      </c>
      <c r="D7" s="61">
        <f t="shared" si="10"/>
        <v>47</v>
      </c>
      <c r="E7" s="61">
        <f t="shared" si="10"/>
        <v>14</v>
      </c>
      <c r="F7" s="61">
        <f t="shared" si="10"/>
        <v>0</v>
      </c>
      <c r="G7" s="61">
        <f t="shared" si="10"/>
        <v>2</v>
      </c>
      <c r="H7" s="61" t="str">
        <f t="shared" si="10"/>
        <v>三重県　志摩市</v>
      </c>
      <c r="I7" s="61" t="str">
        <f t="shared" si="10"/>
        <v>志摩磯部駅前駐車場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5</v>
      </c>
      <c r="S7" s="63" t="str">
        <f t="shared" si="10"/>
        <v>駅</v>
      </c>
      <c r="T7" s="63" t="str">
        <f t="shared" si="10"/>
        <v>無</v>
      </c>
      <c r="U7" s="64">
        <f t="shared" si="10"/>
        <v>541</v>
      </c>
      <c r="V7" s="64">
        <f t="shared" si="10"/>
        <v>22</v>
      </c>
      <c r="W7" s="64">
        <f t="shared" si="10"/>
        <v>6</v>
      </c>
      <c r="X7" s="63" t="str">
        <f t="shared" si="10"/>
        <v>導入なし</v>
      </c>
      <c r="Y7" s="65" t="str">
        <f>Y8</f>
        <v>-</v>
      </c>
      <c r="Z7" s="65" t="str">
        <f t="shared" ref="Z7:AH7" si="11">Z8</f>
        <v>-</v>
      </c>
      <c r="AA7" s="65" t="str">
        <f t="shared" si="11"/>
        <v>-</v>
      </c>
      <c r="AB7" s="65" t="str">
        <f t="shared" si="11"/>
        <v>-</v>
      </c>
      <c r="AC7" s="65">
        <f t="shared" si="11"/>
        <v>100</v>
      </c>
      <c r="AD7" s="65">
        <f t="shared" si="11"/>
        <v>393.6</v>
      </c>
      <c r="AE7" s="65">
        <f t="shared" si="11"/>
        <v>407.1</v>
      </c>
      <c r="AF7" s="65">
        <f t="shared" si="11"/>
        <v>375.5</v>
      </c>
      <c r="AG7" s="65">
        <f t="shared" si="11"/>
        <v>441.2</v>
      </c>
      <c r="AH7" s="65">
        <f t="shared" si="11"/>
        <v>368.2</v>
      </c>
      <c r="AI7" s="62"/>
      <c r="AJ7" s="65" t="str">
        <f>AJ8</f>
        <v>-</v>
      </c>
      <c r="AK7" s="65" t="str">
        <f t="shared" ref="AK7:AS7" si="12">AK8</f>
        <v>-</v>
      </c>
      <c r="AL7" s="65" t="str">
        <f t="shared" si="12"/>
        <v>-</v>
      </c>
      <c r="AM7" s="65" t="str">
        <f t="shared" si="12"/>
        <v>-</v>
      </c>
      <c r="AN7" s="65">
        <f t="shared" si="12"/>
        <v>0</v>
      </c>
      <c r="AO7" s="65">
        <f t="shared" si="12"/>
        <v>11.4</v>
      </c>
      <c r="AP7" s="65">
        <f t="shared" si="12"/>
        <v>11</v>
      </c>
      <c r="AQ7" s="65">
        <f t="shared" si="12"/>
        <v>7.8</v>
      </c>
      <c r="AR7" s="65">
        <f t="shared" si="12"/>
        <v>6.7</v>
      </c>
      <c r="AS7" s="65">
        <f t="shared" si="12"/>
        <v>5.9</v>
      </c>
      <c r="AT7" s="62"/>
      <c r="AU7" s="66" t="str">
        <f>AU8</f>
        <v>-</v>
      </c>
      <c r="AV7" s="66" t="str">
        <f t="shared" ref="AV7:BD7" si="13">AV8</f>
        <v>-</v>
      </c>
      <c r="AW7" s="66" t="str">
        <f t="shared" si="13"/>
        <v>-</v>
      </c>
      <c r="AX7" s="66" t="str">
        <f t="shared" si="13"/>
        <v>-</v>
      </c>
      <c r="AY7" s="66">
        <f t="shared" si="13"/>
        <v>0</v>
      </c>
      <c r="AZ7" s="66">
        <f t="shared" si="13"/>
        <v>105</v>
      </c>
      <c r="BA7" s="66">
        <f t="shared" si="13"/>
        <v>61</v>
      </c>
      <c r="BB7" s="66">
        <f t="shared" si="13"/>
        <v>40</v>
      </c>
      <c r="BC7" s="66">
        <f t="shared" si="13"/>
        <v>27</v>
      </c>
      <c r="BD7" s="66">
        <f t="shared" si="13"/>
        <v>29</v>
      </c>
      <c r="BE7" s="64"/>
      <c r="BF7" s="65" t="str">
        <f>BF8</f>
        <v>-</v>
      </c>
      <c r="BG7" s="65" t="str">
        <f t="shared" ref="BG7:BO7" si="14">BG8</f>
        <v>-</v>
      </c>
      <c r="BH7" s="65" t="str">
        <f t="shared" si="14"/>
        <v>-</v>
      </c>
      <c r="BI7" s="65" t="str">
        <f t="shared" si="14"/>
        <v>-</v>
      </c>
      <c r="BJ7" s="65">
        <f t="shared" si="14"/>
        <v>44.8</v>
      </c>
      <c r="BK7" s="65">
        <f t="shared" si="14"/>
        <v>51.9</v>
      </c>
      <c r="BL7" s="65">
        <f t="shared" si="14"/>
        <v>59.2</v>
      </c>
      <c r="BM7" s="65">
        <f t="shared" si="14"/>
        <v>64.5</v>
      </c>
      <c r="BN7" s="65">
        <f t="shared" si="14"/>
        <v>60</v>
      </c>
      <c r="BO7" s="65">
        <f t="shared" si="14"/>
        <v>52.8</v>
      </c>
      <c r="BP7" s="62"/>
      <c r="BQ7" s="66" t="str">
        <f>BQ8</f>
        <v>-</v>
      </c>
      <c r="BR7" s="66" t="str">
        <f t="shared" ref="BR7:BZ7" si="15">BR8</f>
        <v>-</v>
      </c>
      <c r="BS7" s="66" t="str">
        <f t="shared" si="15"/>
        <v>-</v>
      </c>
      <c r="BT7" s="66" t="str">
        <f t="shared" si="15"/>
        <v>-</v>
      </c>
      <c r="BU7" s="66">
        <f t="shared" si="15"/>
        <v>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17489</v>
      </c>
      <c r="CN7" s="64">
        <f>CN8</f>
        <v>5000</v>
      </c>
      <c r="CO7" s="65" t="s">
        <v>112</v>
      </c>
      <c r="CP7" s="65" t="s">
        <v>112</v>
      </c>
      <c r="CQ7" s="65" t="s">
        <v>112</v>
      </c>
      <c r="CR7" s="65" t="s">
        <v>112</v>
      </c>
      <c r="CS7" s="65" t="s">
        <v>112</v>
      </c>
      <c r="CT7" s="65" t="s">
        <v>112</v>
      </c>
      <c r="CU7" s="65" t="s">
        <v>112</v>
      </c>
      <c r="CV7" s="65" t="s">
        <v>112</v>
      </c>
      <c r="CW7" s="65" t="s">
        <v>112</v>
      </c>
      <c r="CX7" s="65" t="s">
        <v>113</v>
      </c>
      <c r="CY7" s="62"/>
      <c r="CZ7" s="65" t="str">
        <f>CZ8</f>
        <v>-</v>
      </c>
      <c r="DA7" s="65" t="str">
        <f t="shared" ref="DA7:DI7" si="16">DA8</f>
        <v>-</v>
      </c>
      <c r="DB7" s="65" t="str">
        <f t="shared" si="16"/>
        <v>-</v>
      </c>
      <c r="DC7" s="65" t="str">
        <f t="shared" si="16"/>
        <v>-</v>
      </c>
      <c r="DD7" s="65">
        <f t="shared" si="16"/>
        <v>0</v>
      </c>
      <c r="DE7" s="65">
        <f t="shared" si="16"/>
        <v>123.1</v>
      </c>
      <c r="DF7" s="65">
        <f t="shared" si="16"/>
        <v>92.3</v>
      </c>
      <c r="DG7" s="65">
        <f t="shared" si="16"/>
        <v>85.4</v>
      </c>
      <c r="DH7" s="65">
        <f t="shared" si="16"/>
        <v>76.3</v>
      </c>
      <c r="DI7" s="65">
        <f t="shared" si="16"/>
        <v>64.099999999999994</v>
      </c>
      <c r="DJ7" s="62"/>
      <c r="DK7" s="65" t="str">
        <f>DK8</f>
        <v>-</v>
      </c>
      <c r="DL7" s="65" t="str">
        <f t="shared" ref="DL7:DT7" si="17">DL8</f>
        <v>-</v>
      </c>
      <c r="DM7" s="65" t="str">
        <f t="shared" si="17"/>
        <v>-</v>
      </c>
      <c r="DN7" s="65" t="str">
        <f t="shared" si="17"/>
        <v>-</v>
      </c>
      <c r="DO7" s="65">
        <f t="shared" si="17"/>
        <v>68.2</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242152</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5</v>
      </c>
      <c r="S8" s="70" t="s">
        <v>123</v>
      </c>
      <c r="T8" s="70" t="s">
        <v>124</v>
      </c>
      <c r="U8" s="71">
        <v>541</v>
      </c>
      <c r="V8" s="71">
        <v>22</v>
      </c>
      <c r="W8" s="71">
        <v>6</v>
      </c>
      <c r="X8" s="70" t="s">
        <v>125</v>
      </c>
      <c r="Y8" s="72" t="s">
        <v>118</v>
      </c>
      <c r="Z8" s="72" t="s">
        <v>118</v>
      </c>
      <c r="AA8" s="72" t="s">
        <v>118</v>
      </c>
      <c r="AB8" s="72" t="s">
        <v>118</v>
      </c>
      <c r="AC8" s="72">
        <v>100</v>
      </c>
      <c r="AD8" s="72">
        <v>393.6</v>
      </c>
      <c r="AE8" s="72">
        <v>407.1</v>
      </c>
      <c r="AF8" s="72">
        <v>375.5</v>
      </c>
      <c r="AG8" s="72">
        <v>441.2</v>
      </c>
      <c r="AH8" s="72">
        <v>368.2</v>
      </c>
      <c r="AI8" s="69">
        <v>275.39999999999998</v>
      </c>
      <c r="AJ8" s="72" t="s">
        <v>118</v>
      </c>
      <c r="AK8" s="72" t="s">
        <v>118</v>
      </c>
      <c r="AL8" s="72" t="s">
        <v>118</v>
      </c>
      <c r="AM8" s="72" t="s">
        <v>118</v>
      </c>
      <c r="AN8" s="72">
        <v>0</v>
      </c>
      <c r="AO8" s="72">
        <v>11.4</v>
      </c>
      <c r="AP8" s="72">
        <v>11</v>
      </c>
      <c r="AQ8" s="72">
        <v>7.8</v>
      </c>
      <c r="AR8" s="72">
        <v>6.7</v>
      </c>
      <c r="AS8" s="72">
        <v>5.9</v>
      </c>
      <c r="AT8" s="69">
        <v>13.3</v>
      </c>
      <c r="AU8" s="73" t="s">
        <v>118</v>
      </c>
      <c r="AV8" s="73" t="s">
        <v>118</v>
      </c>
      <c r="AW8" s="73" t="s">
        <v>118</v>
      </c>
      <c r="AX8" s="73" t="s">
        <v>118</v>
      </c>
      <c r="AY8" s="73">
        <v>0</v>
      </c>
      <c r="AZ8" s="73">
        <v>105</v>
      </c>
      <c r="BA8" s="73">
        <v>61</v>
      </c>
      <c r="BB8" s="73">
        <v>40</v>
      </c>
      <c r="BC8" s="73">
        <v>27</v>
      </c>
      <c r="BD8" s="73">
        <v>29</v>
      </c>
      <c r="BE8" s="73">
        <v>140</v>
      </c>
      <c r="BF8" s="72" t="s">
        <v>118</v>
      </c>
      <c r="BG8" s="72" t="s">
        <v>118</v>
      </c>
      <c r="BH8" s="72" t="s">
        <v>118</v>
      </c>
      <c r="BI8" s="72" t="s">
        <v>118</v>
      </c>
      <c r="BJ8" s="72">
        <v>44.8</v>
      </c>
      <c r="BK8" s="72">
        <v>51.9</v>
      </c>
      <c r="BL8" s="72">
        <v>59.2</v>
      </c>
      <c r="BM8" s="72">
        <v>64.5</v>
      </c>
      <c r="BN8" s="72">
        <v>60</v>
      </c>
      <c r="BO8" s="72">
        <v>52.8</v>
      </c>
      <c r="BP8" s="69">
        <v>45.2</v>
      </c>
      <c r="BQ8" s="73" t="s">
        <v>118</v>
      </c>
      <c r="BR8" s="73" t="s">
        <v>118</v>
      </c>
      <c r="BS8" s="73" t="s">
        <v>118</v>
      </c>
      <c r="BT8" s="74" t="s">
        <v>118</v>
      </c>
      <c r="BU8" s="74">
        <v>0</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17489</v>
      </c>
      <c r="CN8" s="71">
        <v>5000</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t="s">
        <v>118</v>
      </c>
      <c r="DC8" s="72" t="s">
        <v>118</v>
      </c>
      <c r="DD8" s="72">
        <v>0</v>
      </c>
      <c r="DE8" s="72">
        <v>123.1</v>
      </c>
      <c r="DF8" s="72">
        <v>92.3</v>
      </c>
      <c r="DG8" s="72">
        <v>85.4</v>
      </c>
      <c r="DH8" s="72">
        <v>76.3</v>
      </c>
      <c r="DI8" s="72">
        <v>64.099999999999994</v>
      </c>
      <c r="DJ8" s="69">
        <v>122.6</v>
      </c>
      <c r="DK8" s="72" t="s">
        <v>118</v>
      </c>
      <c r="DL8" s="72" t="s">
        <v>118</v>
      </c>
      <c r="DM8" s="72" t="s">
        <v>118</v>
      </c>
      <c r="DN8" s="72" t="s">
        <v>118</v>
      </c>
      <c r="DO8" s="72">
        <v>68.2</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2018-03-26T04:44:42Z</cp:lastPrinted>
  <dcterms:created xsi:type="dcterms:W3CDTF">2018-02-09T01:48:48Z</dcterms:created>
  <dcterms:modified xsi:type="dcterms:W3CDTF">2018-03-26T04:51:28Z</dcterms:modified>
</cp:coreProperties>
</file>