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ta\05照会・回答\経営比較分析表\"/>
    </mc:Choice>
  </mc:AlternateContent>
  <workbookProtection workbookPassword="B319" lockStructure="1"/>
  <bookViews>
    <workbookView xWindow="0" yWindow="0" windowWidth="19200" windowHeight="1164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I76" i="4"/>
  <c r="HJ51" i="4"/>
  <c r="MA30" i="4"/>
  <c r="IT76" i="4"/>
  <c r="CS51" i="4"/>
  <c r="HJ30" i="4"/>
  <c r="CS30" i="4"/>
  <c r="MA51" i="4"/>
  <c r="C11" i="5"/>
  <c r="D11" i="5"/>
  <c r="E11" i="5"/>
  <c r="B11" i="5"/>
  <c r="BK76" i="4" l="1"/>
  <c r="LH51" i="4"/>
  <c r="IE76" i="4"/>
  <c r="GQ30" i="4"/>
  <c r="LT76" i="4"/>
  <c r="GQ51" i="4"/>
  <c r="LH30" i="4"/>
  <c r="BZ51" i="4"/>
  <c r="BZ30" i="4"/>
  <c r="BG30" i="4"/>
  <c r="LE76" i="4"/>
  <c r="FX51" i="4"/>
  <c r="BG51" i="4"/>
  <c r="AV76" i="4"/>
  <c r="KO51" i="4"/>
  <c r="HP76" i="4"/>
  <c r="FX30" i="4"/>
  <c r="KO30" i="4"/>
  <c r="FE51" i="4"/>
  <c r="HA76" i="4"/>
  <c r="AN51" i="4"/>
  <c r="FE30" i="4"/>
  <c r="AG76" i="4"/>
  <c r="AN30" i="4"/>
  <c r="JV51" i="4"/>
  <c r="JV30" i="4"/>
  <c r="KP76" i="4"/>
  <c r="R76" i="4"/>
  <c r="KA76" i="4"/>
  <c r="EL51" i="4"/>
  <c r="JC30" i="4"/>
  <c r="GL76" i="4"/>
  <c r="U51" i="4"/>
  <c r="EL30" i="4"/>
  <c r="JC51"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<sst xmlns="http://schemas.openxmlformats.org/spreadsheetml/2006/main" count="286" uniqueCount="136">
  <si>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</si>
  <si>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</si>
  <si>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</si>
  <si>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</si>
  <si>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</si>
  <si>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</si>
  <si>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</si>
  <si>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</si>
  <si>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</si>
  <si>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</si>
  <si>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</si>
  <si>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</si>
  <si>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</si>
  <si>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</si>
  <si>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</si>
  <si>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</si>
  <si>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</si>
  <si>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</si>
  <si>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</si>
  <si>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</si>
  <si>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</si>
  <si>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</si>
  <si>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</si>
  <si>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</si>
  <si>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</si>
  <si>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</si>
  <si>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</si>
  <si>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</si>
  <si>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</si>
  <si>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</si>
  <si>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</si>
  <si>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</si>
  <si>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</si>
  <si>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</si>
  <si>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</si>
  <si>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</si>
  <si>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</si>
  <si>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</si>
  <si>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</si>
  <si>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</si>
  <si>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</si>
  <si>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</si>
  <si>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</si>
  <si>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</si>
  <si>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</si>
  <si>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</si>
  <si>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</si>
  <si>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</si>
  <si>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</si>
  <si>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</si>
  <si>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</si>
  <si>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</si>
  <si>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</si>
  <si>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</si>
  <si>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</si>
  <si>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</si>
  <si>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</si>
  <si>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</si>
  <si>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</si>
  <si>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</si>
  <si>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</si>
  <si>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</si>
  <si>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</si>
  <si>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</si>
  <si>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</si>
  <si>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</si>
  <si>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</si>
  <si>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</si>
  <si>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</si>
  <si>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</si>
  <si>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</si>
  <si>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</si>
  <si>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</si>
  <si>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</si>
  <si>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</si>
  <si>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</si>
  <si>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</si>
  <si>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</si>
  <si>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</si>
  <si>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</si>
  <si>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</si>
  <si>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</si>
  <si>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</si>
  <si>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</si>
  <si>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</si>
  <si>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</si>
  <si>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</si>
  <si>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</si>
  <si>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</si>
  <si>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</si>
  <si>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</si>
  <si>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</si>
  <si>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</si>
  <si>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</si>
  <si>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</si>
  <si>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</si>
  <si>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</si>
  <si>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</si>
  <si>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</si>
  <si>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</si>
  <si>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</si>
  <si>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</si>
  <si>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</si>
  <si>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</si>
  <si>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</si>
  <si>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</si>
  <si>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</si>
  <si>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</si>
  <si>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</si>
  <si>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</si>
  <si>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</si>
  <si>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</si>
  <si>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</si>
  <si>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</si>
  <si>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三重県　伊勢市</t>
  </si>
  <si>
    <t>宇治駐車場</t>
  </si>
  <si>
    <t>法非適用</t>
  </si>
  <si>
    <t>駐車場整備事業</t>
  </si>
  <si>
    <t>-</t>
  </si>
  <si>
    <t>Ａ３Ｂ２</t>
  </si>
  <si>
    <t>該当数値なし</t>
  </si>
  <si>
    <t>届出駐車場</t>
  </si>
  <si>
    <t>広場式</t>
  </si>
  <si>
    <t>公共施設</t>
  </si>
  <si>
    <t>有</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</si>
  <si>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</si>
  <si>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</si>
  <si>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</si>
  <si>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</si>
  <si>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</si>
  <si>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</si>
  <si>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収益的収支比率においては、常に１００％以上を維持しており、健全経営であるといえる。
また、他会計補助金比率および駐車台数一台当たりの他会計補助金額においても、駐車場開設当初の２年間は一般会計からの繰入金への依存度が高かったものの、その後は全く依存せずに独立採算で運営できている。
売上高ＧＯＰにおいては、平成２５年度以降右肩上がりとなっており、収益性が伸びているといえる。
ＥＢＩＴＤＡにおいては、類似施設との比較において高い収益性を上げているといえる。</t>
    <rPh sb="0" eb="3">
      <t>シュウエキテキ</t>
    </rPh>
    <rPh sb="3" eb="5">
      <t>シュウシ</t>
    </rPh>
    <rPh sb="5" eb="7">
      <t>ヒリツ</t>
    </rPh>
    <rPh sb="13" eb="14">
      <t>ツネ</t>
    </rPh>
    <rPh sb="19" eb="21">
      <t>イジョウ</t>
    </rPh>
    <rPh sb="22" eb="24">
      <t>イジ</t>
    </rPh>
    <rPh sb="29" eb="31">
      <t>ケンゼン</t>
    </rPh>
    <rPh sb="31" eb="33">
      <t>ケイエイ</t>
    </rPh>
    <rPh sb="45" eb="46">
      <t>ホカ</t>
    </rPh>
    <rPh sb="46" eb="48">
      <t>カイケイ</t>
    </rPh>
    <rPh sb="48" eb="51">
      <t>ホジョキン</t>
    </rPh>
    <rPh sb="51" eb="53">
      <t>ヒリツ</t>
    </rPh>
    <rPh sb="56" eb="58">
      <t>チュウシャ</t>
    </rPh>
    <rPh sb="58" eb="60">
      <t>ダイスウ</t>
    </rPh>
    <rPh sb="60" eb="62">
      <t>イチダイ</t>
    </rPh>
    <rPh sb="62" eb="63">
      <t>ア</t>
    </rPh>
    <rPh sb="66" eb="67">
      <t>ホカ</t>
    </rPh>
    <rPh sb="67" eb="69">
      <t>カイケイ</t>
    </rPh>
    <rPh sb="69" eb="71">
      <t>ホジョ</t>
    </rPh>
    <rPh sb="71" eb="73">
      <t>キンガク</t>
    </rPh>
    <rPh sb="79" eb="81">
      <t>チュウシャ</t>
    </rPh>
    <rPh sb="81" eb="82">
      <t>ジョウ</t>
    </rPh>
    <rPh sb="82" eb="84">
      <t>カイセツ</t>
    </rPh>
    <rPh sb="84" eb="86">
      <t>トウショ</t>
    </rPh>
    <rPh sb="88" eb="90">
      <t>ネンカン</t>
    </rPh>
    <rPh sb="91" eb="93">
      <t>イッパン</t>
    </rPh>
    <rPh sb="93" eb="95">
      <t>カイケイ</t>
    </rPh>
    <rPh sb="98" eb="100">
      <t>クリイレ</t>
    </rPh>
    <rPh sb="100" eb="101">
      <t>キン</t>
    </rPh>
    <rPh sb="103" eb="106">
      <t>イゾンド</t>
    </rPh>
    <rPh sb="107" eb="108">
      <t>タカ</t>
    </rPh>
    <rPh sb="117" eb="118">
      <t>ゴ</t>
    </rPh>
    <rPh sb="119" eb="120">
      <t>マッタ</t>
    </rPh>
    <rPh sb="121" eb="123">
      <t>イゾン</t>
    </rPh>
    <rPh sb="126" eb="128">
      <t>ドクリツ</t>
    </rPh>
    <rPh sb="128" eb="130">
      <t>サイサン</t>
    </rPh>
    <rPh sb="131" eb="133">
      <t>ウンエイ</t>
    </rPh>
    <rPh sb="140" eb="141">
      <t>ウ</t>
    </rPh>
    <rPh sb="141" eb="142">
      <t>ア</t>
    </rPh>
    <rPh sb="142" eb="143">
      <t>タカ</t>
    </rPh>
    <rPh sb="152" eb="154">
      <t>ヘイセイ</t>
    </rPh>
    <rPh sb="156" eb="158">
      <t>ネンド</t>
    </rPh>
    <rPh sb="158" eb="160">
      <t>イコウ</t>
    </rPh>
    <rPh sb="160" eb="162">
      <t>ミギカタ</t>
    </rPh>
    <rPh sb="162" eb="163">
      <t>ア</t>
    </rPh>
    <rPh sb="172" eb="175">
      <t>シュウエキセイ</t>
    </rPh>
    <rPh sb="176" eb="177">
      <t>ノ</t>
    </rPh>
    <rPh sb="199" eb="201">
      <t>ルイジ</t>
    </rPh>
    <rPh sb="201" eb="203">
      <t>シセツ</t>
    </rPh>
    <rPh sb="205" eb="207">
      <t>ヒカク</t>
    </rPh>
    <rPh sb="211" eb="212">
      <t>タカ</t>
    </rPh>
    <rPh sb="213" eb="216">
      <t>シュウエキセイ</t>
    </rPh>
    <rPh sb="217" eb="218">
      <t>ア</t>
    </rPh>
    <phoneticPr fontId="6"/>
  </si>
  <si>
    <t>非設置</t>
    <rPh sb="0" eb="1">
      <t>ヒ</t>
    </rPh>
    <rPh sb="1" eb="3">
      <t>セッチ</t>
    </rPh>
    <phoneticPr fontId="6"/>
  </si>
  <si>
    <t>今後10年間において、設備の更新時期を迎えるが、その投資見込み額についても、これに備えた積み立てにより賄える予定である。
また、企業債残高も０であり、今後も自己資産において対応できる予定である。</t>
    <rPh sb="0" eb="2">
      <t>コンゴ</t>
    </rPh>
    <rPh sb="4" eb="6">
      <t>ネンカン</t>
    </rPh>
    <rPh sb="11" eb="13">
      <t>セツビ</t>
    </rPh>
    <rPh sb="14" eb="16">
      <t>コウシン</t>
    </rPh>
    <rPh sb="16" eb="18">
      <t>ジキ</t>
    </rPh>
    <rPh sb="19" eb="20">
      <t>ムカ</t>
    </rPh>
    <rPh sb="26" eb="28">
      <t>トウシ</t>
    </rPh>
    <rPh sb="28" eb="30">
      <t>ミコ</t>
    </rPh>
    <rPh sb="31" eb="32">
      <t>ガク</t>
    </rPh>
    <rPh sb="41" eb="42">
      <t>ソナ</t>
    </rPh>
    <rPh sb="44" eb="45">
      <t>ツ</t>
    </rPh>
    <rPh sb="46" eb="47">
      <t>タ</t>
    </rPh>
    <rPh sb="51" eb="52">
      <t>マカナ</t>
    </rPh>
    <rPh sb="54" eb="56">
      <t>ヨテイ</t>
    </rPh>
    <rPh sb="64" eb="66">
      <t>キギョウ</t>
    </rPh>
    <rPh sb="66" eb="67">
      <t>サイ</t>
    </rPh>
    <rPh sb="67" eb="69">
      <t>ザンダカ</t>
    </rPh>
    <rPh sb="75" eb="77">
      <t>コンゴ</t>
    </rPh>
    <rPh sb="78" eb="80">
      <t>ジコ</t>
    </rPh>
    <rPh sb="80" eb="82">
      <t>シサン</t>
    </rPh>
    <rPh sb="86" eb="88">
      <t>タイオウ</t>
    </rPh>
    <rPh sb="91" eb="93">
      <t>ヨテイ</t>
    </rPh>
    <phoneticPr fontId="6"/>
  </si>
  <si>
    <t>駐車場の利用のほとんどが観光客であることから、毎年多くの観光客が来訪される現状においては、駐車場の稼動、収益ともに安定した経営ができている。また、今後の設備投資に備えての積み立ても予定どおりできている。
民間譲渡については、駐車場経営と交通渋滞対策を一体的に行う必要がある現状においては難しいと考えられるため、現在のところ継続して行政で行っていく予定である。
なお、今後も健全性が維持できるよう努めていきたい。</t>
    <rPh sb="0" eb="2">
      <t>チュウシャ</t>
    </rPh>
    <rPh sb="2" eb="3">
      <t>ジョウ</t>
    </rPh>
    <rPh sb="4" eb="6">
      <t>リヨウ</t>
    </rPh>
    <rPh sb="12" eb="15">
      <t>カンコウキャク</t>
    </rPh>
    <rPh sb="23" eb="25">
      <t>マイネン</t>
    </rPh>
    <rPh sb="25" eb="26">
      <t>オオ</t>
    </rPh>
    <rPh sb="28" eb="30">
      <t>カンコウ</t>
    </rPh>
    <rPh sb="30" eb="31">
      <t>キャク</t>
    </rPh>
    <rPh sb="32" eb="34">
      <t>ライホウ</t>
    </rPh>
    <rPh sb="37" eb="39">
      <t>ゲンジョウ</t>
    </rPh>
    <rPh sb="45" eb="47">
      <t>チュウシャ</t>
    </rPh>
    <rPh sb="47" eb="48">
      <t>ジョウ</t>
    </rPh>
    <rPh sb="49" eb="51">
      <t>カドウ</t>
    </rPh>
    <rPh sb="52" eb="54">
      <t>シュウエキ</t>
    </rPh>
    <rPh sb="57" eb="59">
      <t>アンテイ</t>
    </rPh>
    <rPh sb="61" eb="63">
      <t>ケイエイ</t>
    </rPh>
    <rPh sb="73" eb="75">
      <t>コンゴ</t>
    </rPh>
    <rPh sb="76" eb="78">
      <t>セツビ</t>
    </rPh>
    <rPh sb="78" eb="80">
      <t>トウシ</t>
    </rPh>
    <rPh sb="81" eb="82">
      <t>ソナ</t>
    </rPh>
    <rPh sb="85" eb="86">
      <t>ツ</t>
    </rPh>
    <rPh sb="87" eb="88">
      <t>タ</t>
    </rPh>
    <rPh sb="102" eb="104">
      <t>ミンカン</t>
    </rPh>
    <rPh sb="104" eb="106">
      <t>ジョウト</t>
    </rPh>
    <rPh sb="112" eb="114">
      <t>チュウシャ</t>
    </rPh>
    <rPh sb="114" eb="115">
      <t>ジョウ</t>
    </rPh>
    <rPh sb="115" eb="117">
      <t>ケイエイ</t>
    </rPh>
    <rPh sb="118" eb="120">
      <t>コウツウ</t>
    </rPh>
    <rPh sb="120" eb="122">
      <t>ジュウタイ</t>
    </rPh>
    <rPh sb="122" eb="124">
      <t>タイサク</t>
    </rPh>
    <rPh sb="125" eb="128">
      <t>イッタイテキ</t>
    </rPh>
    <rPh sb="129" eb="130">
      <t>オコナ</t>
    </rPh>
    <rPh sb="131" eb="133">
      <t>ヒツヨウ</t>
    </rPh>
    <rPh sb="136" eb="138">
      <t>ゲンジョウ</t>
    </rPh>
    <rPh sb="143" eb="144">
      <t>ムズカ</t>
    </rPh>
    <rPh sb="147" eb="148">
      <t>カンガ</t>
    </rPh>
    <rPh sb="155" eb="157">
      <t>ゲンザイ</t>
    </rPh>
    <rPh sb="161" eb="163">
      <t>ケイゾク</t>
    </rPh>
    <rPh sb="165" eb="167">
      <t>ギョウセイ</t>
    </rPh>
    <rPh sb="168" eb="169">
      <t>オコナ</t>
    </rPh>
    <rPh sb="173" eb="175">
      <t>ヨテイ</t>
    </rPh>
    <rPh sb="183" eb="185">
      <t>コンゴ</t>
    </rPh>
    <rPh sb="186" eb="189">
      <t>ケンゼンセイ</t>
    </rPh>
    <rPh sb="190" eb="192">
      <t>イジ</t>
    </rPh>
    <rPh sb="197" eb="198">
      <t>ツト</t>
    </rPh>
    <phoneticPr fontId="6"/>
  </si>
  <si>
    <t>稼働率は、経年比較において、ほぼ横ばい状態であり、安定して利用されている。
毎年多くの観光客が訪れる立地から考えても、行事等で年により多少の差はあるものの、今後もこの傾向が続くと考える。</t>
    <rPh sb="0" eb="2">
      <t>カドウ</t>
    </rPh>
    <rPh sb="2" eb="3">
      <t>リツ</t>
    </rPh>
    <rPh sb="5" eb="7">
      <t>ケイネン</t>
    </rPh>
    <rPh sb="7" eb="9">
      <t>ヒカク</t>
    </rPh>
    <rPh sb="16" eb="17">
      <t>ヨコ</t>
    </rPh>
    <rPh sb="19" eb="21">
      <t>ジョウタイ</t>
    </rPh>
    <rPh sb="25" eb="27">
      <t>アンテイ</t>
    </rPh>
    <rPh sb="29" eb="31">
      <t>リヨウ</t>
    </rPh>
    <rPh sb="38" eb="40">
      <t>マイネン</t>
    </rPh>
    <rPh sb="40" eb="41">
      <t>オオ</t>
    </rPh>
    <rPh sb="43" eb="45">
      <t>カンコウ</t>
    </rPh>
    <rPh sb="45" eb="46">
      <t>キャク</t>
    </rPh>
    <rPh sb="47" eb="48">
      <t>オトズ</t>
    </rPh>
    <rPh sb="50" eb="52">
      <t>リッチ</t>
    </rPh>
    <rPh sb="54" eb="55">
      <t>カンガ</t>
    </rPh>
    <rPh sb="59" eb="61">
      <t>ギョウジ</t>
    </rPh>
    <rPh sb="61" eb="62">
      <t>トウ</t>
    </rPh>
    <rPh sb="63" eb="64">
      <t>トシ</t>
    </rPh>
    <rPh sb="67" eb="69">
      <t>タショウ</t>
    </rPh>
    <rPh sb="70" eb="71">
      <t>サ</t>
    </rPh>
    <rPh sb="78" eb="80">
      <t>コンゴ</t>
    </rPh>
    <rPh sb="83" eb="85">
      <t>ケイコウ</t>
    </rPh>
    <rPh sb="86" eb="87">
      <t>ツヅ</t>
    </rPh>
    <rPh sb="89" eb="90">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</si>
</sst>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185.4</c:v>
                </c:pt>
                <c:pt idx="1">
                  <c:v>125.9</c:v>
                </c:pt>
                <c:pt idx="2">
                  <c:v>119.5</c:v>
                </c:pt>
                <c:pt idx="3">
                  <c:v>168.3</c:v>
                </c:pt>
                <c:pt idx="4">
                  <c:v>165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85723064"/>
        <c:axId val="29284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85723064"/>
        <c:axId val="292840336"/>
      </c:lineChart>
      <c:dateAx>
        <c:axId val="185723064"/>
        <c:scaling>
          <c:orientation val="minMax"/>
        </c:scaling>
        <c:delete val="1"/>
        <c:axPos val="b"/>
        <c:numFmt formatCode="ge" sourceLinked="1"/>
        <c:majorTickMark val="none"/>
        <c:minorTickMark val="none"/>
        <c:tickLblPos val="none"/>
        <c:crossAx val="292840336"/>
        <c:crosses val="autoZero"/>
        <c:auto val="1"/>
        <c:lblOffset val="100"/>
        <c:baseTimeUnit val="years"/>
      </c:dateAx>
      <c:valAx>
        <c:axId val="29284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72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93532176"/>
        <c:axId val="29360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93532176"/>
        <c:axId val="293603144"/>
      </c:lineChart>
      <c:dateAx>
        <c:axId val="293532176"/>
        <c:scaling>
          <c:orientation val="minMax"/>
        </c:scaling>
        <c:delete val="1"/>
        <c:axPos val="b"/>
        <c:numFmt formatCode="ge" sourceLinked="1"/>
        <c:majorTickMark val="none"/>
        <c:minorTickMark val="none"/>
        <c:tickLblPos val="none"/>
        <c:crossAx val="293603144"/>
        <c:crosses val="autoZero"/>
        <c:auto val="1"/>
        <c:lblOffset val="100"/>
        <c:baseTimeUnit val="years"/>
      </c:dateAx>
      <c:valAx>
        <c:axId val="29360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53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93651120"/>
        <c:axId val="29365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93651120"/>
        <c:axId val="293651504"/>
      </c:lineChart>
      <c:dateAx>
        <c:axId val="293651120"/>
        <c:scaling>
          <c:orientation val="minMax"/>
        </c:scaling>
        <c:delete val="1"/>
        <c:axPos val="b"/>
        <c:numFmt formatCode="ge" sourceLinked="1"/>
        <c:majorTickMark val="none"/>
        <c:minorTickMark val="none"/>
        <c:tickLblPos val="none"/>
        <c:crossAx val="293651504"/>
        <c:crosses val="autoZero"/>
        <c:auto val="1"/>
        <c:lblOffset val="100"/>
        <c:baseTimeUnit val="years"/>
      </c:dateAx>
      <c:valAx>
        <c:axId val="29365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65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94002896"/>
        <c:axId val="29401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94002896"/>
        <c:axId val="294011472"/>
      </c:lineChart>
      <c:dateAx>
        <c:axId val="294002896"/>
        <c:scaling>
          <c:orientation val="minMax"/>
        </c:scaling>
        <c:delete val="1"/>
        <c:axPos val="b"/>
        <c:numFmt formatCode="ge" sourceLinked="1"/>
        <c:majorTickMark val="none"/>
        <c:minorTickMark val="none"/>
        <c:tickLblPos val="none"/>
        <c:crossAx val="294011472"/>
        <c:crosses val="autoZero"/>
        <c:auto val="1"/>
        <c:lblOffset val="100"/>
        <c:baseTimeUnit val="years"/>
      </c:dateAx>
      <c:valAx>
        <c:axId val="29401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00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12.9</c:v>
                </c:pt>
                <c:pt idx="1">
                  <c:v>6.9</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94132944"/>
        <c:axId val="29413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94132944"/>
        <c:axId val="294133328"/>
      </c:lineChart>
      <c:dateAx>
        <c:axId val="294132944"/>
        <c:scaling>
          <c:orientation val="minMax"/>
        </c:scaling>
        <c:delete val="1"/>
        <c:axPos val="b"/>
        <c:numFmt formatCode="ge" sourceLinked="1"/>
        <c:majorTickMark val="none"/>
        <c:minorTickMark val="none"/>
        <c:tickLblPos val="none"/>
        <c:crossAx val="294133328"/>
        <c:crosses val="autoZero"/>
        <c:auto val="1"/>
        <c:lblOffset val="100"/>
        <c:baseTimeUnit val="years"/>
      </c:dateAx>
      <c:valAx>
        <c:axId val="29413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13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54</c:v>
                </c:pt>
                <c:pt idx="1">
                  <c:v>35</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86667928"/>
        <c:axId val="1866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86667928"/>
        <c:axId val="186668320"/>
      </c:lineChart>
      <c:dateAx>
        <c:axId val="186667928"/>
        <c:scaling>
          <c:orientation val="minMax"/>
        </c:scaling>
        <c:delete val="1"/>
        <c:axPos val="b"/>
        <c:numFmt formatCode="ge" sourceLinked="1"/>
        <c:majorTickMark val="none"/>
        <c:minorTickMark val="none"/>
        <c:tickLblPos val="none"/>
        <c:crossAx val="186668320"/>
        <c:crosses val="autoZero"/>
        <c:auto val="1"/>
        <c:lblOffset val="100"/>
        <c:baseTimeUnit val="years"/>
      </c:dateAx>
      <c:valAx>
        <c:axId val="186668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667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145.6</c:v>
                </c:pt>
                <c:pt idx="1">
                  <c:v>158.30000000000001</c:v>
                </c:pt>
                <c:pt idx="2">
                  <c:v>137.19999999999999</c:v>
                </c:pt>
                <c:pt idx="3">
                  <c:v>140.1</c:v>
                </c:pt>
                <c:pt idx="4">
                  <c:v>143.4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86669104"/>
        <c:axId val="18666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86669104"/>
        <c:axId val="186669496"/>
      </c:lineChart>
      <c:dateAx>
        <c:axId val="186669104"/>
        <c:scaling>
          <c:orientation val="minMax"/>
        </c:scaling>
        <c:delete val="1"/>
        <c:axPos val="b"/>
        <c:numFmt formatCode="ge" sourceLinked="1"/>
        <c:majorTickMark val="none"/>
        <c:minorTickMark val="none"/>
        <c:tickLblPos val="none"/>
        <c:crossAx val="186669496"/>
        <c:crosses val="autoZero"/>
        <c:auto val="1"/>
        <c:lblOffset val="100"/>
        <c:baseTimeUnit val="years"/>
      </c:dateAx>
      <c:valAx>
        <c:axId val="186669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6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46</c:v>
                </c:pt>
                <c:pt idx="1">
                  <c:v>15.8</c:v>
                </c:pt>
                <c:pt idx="2">
                  <c:v>16.3</c:v>
                </c:pt>
                <c:pt idx="3">
                  <c:v>30.7</c:v>
                </c:pt>
                <c:pt idx="4">
                  <c:v>38.700000000000003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86670280"/>
        <c:axId val="18667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86670280"/>
        <c:axId val="186670672"/>
      </c:lineChart>
      <c:dateAx>
        <c:axId val="186670280"/>
        <c:scaling>
          <c:orientation val="minMax"/>
        </c:scaling>
        <c:delete val="1"/>
        <c:axPos val="b"/>
        <c:numFmt formatCode="ge" sourceLinked="1"/>
        <c:majorTickMark val="none"/>
        <c:minorTickMark val="none"/>
        <c:tickLblPos val="none"/>
        <c:crossAx val="186670672"/>
        <c:crosses val="autoZero"/>
        <c:auto val="1"/>
        <c:lblOffset val="100"/>
        <c:baseTimeUnit val="years"/>
      </c:dateAx>
      <c:valAx>
        <c:axId val="18667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7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197909</c:v>
                </c:pt>
                <c:pt idx="1">
                  <c:v>95190</c:v>
                </c:pt>
                <c:pt idx="2">
                  <c:v>90411</c:v>
                </c:pt>
                <c:pt idx="3">
                  <c:v>255342</c:v>
                </c:pt>
                <c:pt idx="4">
                  <c:v>222262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86666752"/>
        <c:axId val="18666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86666752"/>
        <c:axId val="186666360"/>
      </c:lineChart>
      <c:dateAx>
        <c:axId val="186666752"/>
        <c:scaling>
          <c:orientation val="minMax"/>
        </c:scaling>
        <c:delete val="1"/>
        <c:axPos val="b"/>
        <c:numFmt formatCode="ge" sourceLinked="1"/>
        <c:majorTickMark val="none"/>
        <c:minorTickMark val="none"/>
        <c:tickLblPos val="none"/>
        <c:crossAx val="186666360"/>
        <c:crosses val="autoZero"/>
        <c:auto val="1"/>
        <c:lblOffset val="100"/>
        <c:baseTimeUnit val="years"/>
      </c:dateAx>
      <c:valAx>
        <c:axId val="186666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66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 zoomScaleNormal="100" zoomScaleSheetLayoutView="70" workbookViewId="0">
      <selection activeCell="ND49" sqref="ND49:NR6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三重県伊勢市　宇治駐車場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58943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1755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500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185.4</v>
      </c>
      <c r="V31" s="117"/>
      <c r="W31" s="117"/>
      <c r="X31" s="117"/>
      <c r="Y31" s="117"/>
      <c r="Z31" s="117"/>
      <c r="AA31" s="117"/>
      <c r="AB31" s="117"/>
      <c r="AC31" s="117"/>
      <c r="AD31" s="117"/>
      <c r="AE31" s="117"/>
      <c r="AF31" s="117"/>
      <c r="AG31" s="117"/>
      <c r="AH31" s="117"/>
      <c r="AI31" s="117"/>
      <c r="AJ31" s="117"/>
      <c r="AK31" s="117"/>
      <c r="AL31" s="117"/>
      <c r="AM31" s="117"/>
      <c r="AN31" s="117">
        <f>データ!Z7</f>
        <v>125.9</v>
      </c>
      <c r="AO31" s="117"/>
      <c r="AP31" s="117"/>
      <c r="AQ31" s="117"/>
      <c r="AR31" s="117"/>
      <c r="AS31" s="117"/>
      <c r="AT31" s="117"/>
      <c r="AU31" s="117"/>
      <c r="AV31" s="117"/>
      <c r="AW31" s="117"/>
      <c r="AX31" s="117"/>
      <c r="AY31" s="117"/>
      <c r="AZ31" s="117"/>
      <c r="BA31" s="117"/>
      <c r="BB31" s="117"/>
      <c r="BC31" s="117"/>
      <c r="BD31" s="117"/>
      <c r="BE31" s="117"/>
      <c r="BF31" s="117"/>
      <c r="BG31" s="117">
        <f>データ!AA7</f>
        <v>119.5</v>
      </c>
      <c r="BH31" s="117"/>
      <c r="BI31" s="117"/>
      <c r="BJ31" s="117"/>
      <c r="BK31" s="117"/>
      <c r="BL31" s="117"/>
      <c r="BM31" s="117"/>
      <c r="BN31" s="117"/>
      <c r="BO31" s="117"/>
      <c r="BP31" s="117"/>
      <c r="BQ31" s="117"/>
      <c r="BR31" s="117"/>
      <c r="BS31" s="117"/>
      <c r="BT31" s="117"/>
      <c r="BU31" s="117"/>
      <c r="BV31" s="117"/>
      <c r="BW31" s="117"/>
      <c r="BX31" s="117"/>
      <c r="BY31" s="117"/>
      <c r="BZ31" s="117">
        <f>データ!AB7</f>
        <v>168.3</v>
      </c>
      <c r="CA31" s="117"/>
      <c r="CB31" s="117"/>
      <c r="CC31" s="117"/>
      <c r="CD31" s="117"/>
      <c r="CE31" s="117"/>
      <c r="CF31" s="117"/>
      <c r="CG31" s="117"/>
      <c r="CH31" s="117"/>
      <c r="CI31" s="117"/>
      <c r="CJ31" s="117"/>
      <c r="CK31" s="117"/>
      <c r="CL31" s="117"/>
      <c r="CM31" s="117"/>
      <c r="CN31" s="117"/>
      <c r="CO31" s="117"/>
      <c r="CP31" s="117"/>
      <c r="CQ31" s="117"/>
      <c r="CR31" s="117"/>
      <c r="CS31" s="117">
        <f>データ!AC7</f>
        <v>165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12.9</v>
      </c>
      <c r="EM31" s="117"/>
      <c r="EN31" s="117"/>
      <c r="EO31" s="117"/>
      <c r="EP31" s="117"/>
      <c r="EQ31" s="117"/>
      <c r="ER31" s="117"/>
      <c r="ES31" s="117"/>
      <c r="ET31" s="117"/>
      <c r="EU31" s="117"/>
      <c r="EV31" s="117"/>
      <c r="EW31" s="117"/>
      <c r="EX31" s="117"/>
      <c r="EY31" s="117"/>
      <c r="EZ31" s="117"/>
      <c r="FA31" s="117"/>
      <c r="FB31" s="117"/>
      <c r="FC31" s="117"/>
      <c r="FD31" s="117"/>
      <c r="FE31" s="117">
        <f>データ!AK7</f>
        <v>6.9</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145.6</v>
      </c>
      <c r="JD31" s="119"/>
      <c r="JE31" s="119"/>
      <c r="JF31" s="119"/>
      <c r="JG31" s="119"/>
      <c r="JH31" s="119"/>
      <c r="JI31" s="119"/>
      <c r="JJ31" s="119"/>
      <c r="JK31" s="119"/>
      <c r="JL31" s="119"/>
      <c r="JM31" s="119"/>
      <c r="JN31" s="119"/>
      <c r="JO31" s="119"/>
      <c r="JP31" s="119"/>
      <c r="JQ31" s="119"/>
      <c r="JR31" s="119"/>
      <c r="JS31" s="119"/>
      <c r="JT31" s="119"/>
      <c r="JU31" s="120"/>
      <c r="JV31" s="118">
        <f>データ!DL7</f>
        <v>158.30000000000001</v>
      </c>
      <c r="JW31" s="119"/>
      <c r="JX31" s="119"/>
      <c r="JY31" s="119"/>
      <c r="JZ31" s="119"/>
      <c r="KA31" s="119"/>
      <c r="KB31" s="119"/>
      <c r="KC31" s="119"/>
      <c r="KD31" s="119"/>
      <c r="KE31" s="119"/>
      <c r="KF31" s="119"/>
      <c r="KG31" s="119"/>
      <c r="KH31" s="119"/>
      <c r="KI31" s="119"/>
      <c r="KJ31" s="119"/>
      <c r="KK31" s="119"/>
      <c r="KL31" s="119"/>
      <c r="KM31" s="119"/>
      <c r="KN31" s="120"/>
      <c r="KO31" s="118">
        <f>データ!DM7</f>
        <v>137.19999999999999</v>
      </c>
      <c r="KP31" s="119"/>
      <c r="KQ31" s="119"/>
      <c r="KR31" s="119"/>
      <c r="KS31" s="119"/>
      <c r="KT31" s="119"/>
      <c r="KU31" s="119"/>
      <c r="KV31" s="119"/>
      <c r="KW31" s="119"/>
      <c r="KX31" s="119"/>
      <c r="KY31" s="119"/>
      <c r="KZ31" s="119"/>
      <c r="LA31" s="119"/>
      <c r="LB31" s="119"/>
      <c r="LC31" s="119"/>
      <c r="LD31" s="119"/>
      <c r="LE31" s="119"/>
      <c r="LF31" s="119"/>
      <c r="LG31" s="120"/>
      <c r="LH31" s="118">
        <f>データ!DN7</f>
        <v>140.1</v>
      </c>
      <c r="LI31" s="119"/>
      <c r="LJ31" s="119"/>
      <c r="LK31" s="119"/>
      <c r="LL31" s="119"/>
      <c r="LM31" s="119"/>
      <c r="LN31" s="119"/>
      <c r="LO31" s="119"/>
      <c r="LP31" s="119"/>
      <c r="LQ31" s="119"/>
      <c r="LR31" s="119"/>
      <c r="LS31" s="119"/>
      <c r="LT31" s="119"/>
      <c r="LU31" s="119"/>
      <c r="LV31" s="119"/>
      <c r="LW31" s="119"/>
      <c r="LX31" s="119"/>
      <c r="LY31" s="119"/>
      <c r="LZ31" s="120"/>
      <c r="MA31" s="118">
        <f>データ!DO7</f>
        <v>143.4</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135</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54</v>
      </c>
      <c r="V52" s="125"/>
      <c r="W52" s="125"/>
      <c r="X52" s="125"/>
      <c r="Y52" s="125"/>
      <c r="Z52" s="125"/>
      <c r="AA52" s="125"/>
      <c r="AB52" s="125"/>
      <c r="AC52" s="125"/>
      <c r="AD52" s="125"/>
      <c r="AE52" s="125"/>
      <c r="AF52" s="125"/>
      <c r="AG52" s="125"/>
      <c r="AH52" s="125"/>
      <c r="AI52" s="125"/>
      <c r="AJ52" s="125"/>
      <c r="AK52" s="125"/>
      <c r="AL52" s="125"/>
      <c r="AM52" s="125"/>
      <c r="AN52" s="125">
        <f>データ!AV7</f>
        <v>35</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46</v>
      </c>
      <c r="EM52" s="117"/>
      <c r="EN52" s="117"/>
      <c r="EO52" s="117"/>
      <c r="EP52" s="117"/>
      <c r="EQ52" s="117"/>
      <c r="ER52" s="117"/>
      <c r="ES52" s="117"/>
      <c r="ET52" s="117"/>
      <c r="EU52" s="117"/>
      <c r="EV52" s="117"/>
      <c r="EW52" s="117"/>
      <c r="EX52" s="117"/>
      <c r="EY52" s="117"/>
      <c r="EZ52" s="117"/>
      <c r="FA52" s="117"/>
      <c r="FB52" s="117"/>
      <c r="FC52" s="117"/>
      <c r="FD52" s="117"/>
      <c r="FE52" s="117">
        <f>データ!BG7</f>
        <v>15.8</v>
      </c>
      <c r="FF52" s="117"/>
      <c r="FG52" s="117"/>
      <c r="FH52" s="117"/>
      <c r="FI52" s="117"/>
      <c r="FJ52" s="117"/>
      <c r="FK52" s="117"/>
      <c r="FL52" s="117"/>
      <c r="FM52" s="117"/>
      <c r="FN52" s="117"/>
      <c r="FO52" s="117"/>
      <c r="FP52" s="117"/>
      <c r="FQ52" s="117"/>
      <c r="FR52" s="117"/>
      <c r="FS52" s="117"/>
      <c r="FT52" s="117"/>
      <c r="FU52" s="117"/>
      <c r="FV52" s="117"/>
      <c r="FW52" s="117"/>
      <c r="FX52" s="117">
        <f>データ!BH7</f>
        <v>16.3</v>
      </c>
      <c r="FY52" s="117"/>
      <c r="FZ52" s="117"/>
      <c r="GA52" s="117"/>
      <c r="GB52" s="117"/>
      <c r="GC52" s="117"/>
      <c r="GD52" s="117"/>
      <c r="GE52" s="117"/>
      <c r="GF52" s="117"/>
      <c r="GG52" s="117"/>
      <c r="GH52" s="117"/>
      <c r="GI52" s="117"/>
      <c r="GJ52" s="117"/>
      <c r="GK52" s="117"/>
      <c r="GL52" s="117"/>
      <c r="GM52" s="117"/>
      <c r="GN52" s="117"/>
      <c r="GO52" s="117"/>
      <c r="GP52" s="117"/>
      <c r="GQ52" s="117">
        <f>データ!BI7</f>
        <v>30.7</v>
      </c>
      <c r="GR52" s="117"/>
      <c r="GS52" s="117"/>
      <c r="GT52" s="117"/>
      <c r="GU52" s="117"/>
      <c r="GV52" s="117"/>
      <c r="GW52" s="117"/>
      <c r="GX52" s="117"/>
      <c r="GY52" s="117"/>
      <c r="GZ52" s="117"/>
      <c r="HA52" s="117"/>
      <c r="HB52" s="117"/>
      <c r="HC52" s="117"/>
      <c r="HD52" s="117"/>
      <c r="HE52" s="117"/>
      <c r="HF52" s="117"/>
      <c r="HG52" s="117"/>
      <c r="HH52" s="117"/>
      <c r="HI52" s="117"/>
      <c r="HJ52" s="117">
        <f>データ!BJ7</f>
        <v>38.700000000000003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197909</v>
      </c>
      <c r="JD52" s="125"/>
      <c r="JE52" s="125"/>
      <c r="JF52" s="125"/>
      <c r="JG52" s="125"/>
      <c r="JH52" s="125"/>
      <c r="JI52" s="125"/>
      <c r="JJ52" s="125"/>
      <c r="JK52" s="125"/>
      <c r="JL52" s="125"/>
      <c r="JM52" s="125"/>
      <c r="JN52" s="125"/>
      <c r="JO52" s="125"/>
      <c r="JP52" s="125"/>
      <c r="JQ52" s="125"/>
      <c r="JR52" s="125"/>
      <c r="JS52" s="125"/>
      <c r="JT52" s="125"/>
      <c r="JU52" s="125"/>
      <c r="JV52" s="125">
        <f>データ!BR7</f>
        <v>95190</v>
      </c>
      <c r="JW52" s="125"/>
      <c r="JX52" s="125"/>
      <c r="JY52" s="125"/>
      <c r="JZ52" s="125"/>
      <c r="KA52" s="125"/>
      <c r="KB52" s="125"/>
      <c r="KC52" s="125"/>
      <c r="KD52" s="125"/>
      <c r="KE52" s="125"/>
      <c r="KF52" s="125"/>
      <c r="KG52" s="125"/>
      <c r="KH52" s="125"/>
      <c r="KI52" s="125"/>
      <c r="KJ52" s="125"/>
      <c r="KK52" s="125"/>
      <c r="KL52" s="125"/>
      <c r="KM52" s="125"/>
      <c r="KN52" s="125"/>
      <c r="KO52" s="125">
        <f>データ!BS7</f>
        <v>90411</v>
      </c>
      <c r="KP52" s="125"/>
      <c r="KQ52" s="125"/>
      <c r="KR52" s="125"/>
      <c r="KS52" s="125"/>
      <c r="KT52" s="125"/>
      <c r="KU52" s="125"/>
      <c r="KV52" s="125"/>
      <c r="KW52" s="125"/>
      <c r="KX52" s="125"/>
      <c r="KY52" s="125"/>
      <c r="KZ52" s="125"/>
      <c r="LA52" s="125"/>
      <c r="LB52" s="125"/>
      <c r="LC52" s="125"/>
      <c r="LD52" s="125"/>
      <c r="LE52" s="125"/>
      <c r="LF52" s="125"/>
      <c r="LG52" s="125"/>
      <c r="LH52" s="125">
        <f>データ!BT7</f>
        <v>255342</v>
      </c>
      <c r="LI52" s="125"/>
      <c r="LJ52" s="125"/>
      <c r="LK52" s="125"/>
      <c r="LL52" s="125"/>
      <c r="LM52" s="125"/>
      <c r="LN52" s="125"/>
      <c r="LO52" s="125"/>
      <c r="LP52" s="125"/>
      <c r="LQ52" s="125"/>
      <c r="LR52" s="125"/>
      <c r="LS52" s="125"/>
      <c r="LT52" s="125"/>
      <c r="LU52" s="125"/>
      <c r="LV52" s="125"/>
      <c r="LW52" s="125"/>
      <c r="LX52" s="125"/>
      <c r="LY52" s="125"/>
      <c r="LZ52" s="125"/>
      <c r="MA52" s="125">
        <f>データ!BU7</f>
        <v>222262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2433154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286000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242039</v>
      </c>
      <c r="D6" s="61">
        <f t="shared" si="1"/>
        <v>47</v>
      </c>
      <c r="E6" s="61">
        <f t="shared" si="1"/>
        <v>14</v>
      </c>
      <c r="F6" s="61">
        <f t="shared" si="1"/>
        <v>0</v>
      </c>
      <c r="G6" s="61">
        <f t="shared" si="1"/>
        <v>1</v>
      </c>
      <c r="H6" s="61" t="str">
        <f>SUBSTITUTE(H8,"　","")</f>
        <v>三重県伊勢市</v>
      </c>
      <c r="I6" s="61" t="str">
        <f t="shared" si="1"/>
        <v>宇治駐車場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6</v>
      </c>
      <c r="S6" s="63" t="str">
        <f t="shared" si="1"/>
        <v>公共施設</v>
      </c>
      <c r="T6" s="63" t="str">
        <f t="shared" si="1"/>
        <v>有</v>
      </c>
      <c r="U6" s="64">
        <f t="shared" si="1"/>
        <v>58943</v>
      </c>
      <c r="V6" s="64">
        <f t="shared" si="1"/>
        <v>1755</v>
      </c>
      <c r="W6" s="64">
        <f t="shared" si="1"/>
        <v>500</v>
      </c>
      <c r="X6" s="63" t="str">
        <f t="shared" si="1"/>
        <v>導入なし</v>
      </c>
      <c r="Y6" s="65">
        <f>IF(Y8="-",NA(),Y8)</f>
        <v>185.4</v>
      </c>
      <c r="Z6" s="65">
        <f t="shared" ref="Z6:AH6" si="2">IF(Z8="-",NA(),Z8)</f>
        <v>125.9</v>
      </c>
      <c r="AA6" s="65">
        <f t="shared" si="2"/>
        <v>119.5</v>
      </c>
      <c r="AB6" s="65">
        <f t="shared" si="2"/>
        <v>168.3</v>
      </c>
      <c r="AC6" s="65">
        <f t="shared" si="2"/>
        <v>165</v>
      </c>
      <c r="AD6" s="65">
        <f t="shared" si="2"/>
        <v>356.8</v>
      </c>
      <c r="AE6" s="65">
        <f t="shared" si="2"/>
        <v>366.4</v>
      </c>
      <c r="AF6" s="65">
        <f t="shared" si="2"/>
        <v>317.5</v>
      </c>
      <c r="AG6" s="65">
        <f t="shared" si="2"/>
        <v>467.9</v>
      </c>
      <c r="AH6" s="65">
        <f t="shared" si="2"/>
        <v>385.1</v>
      </c>
      <c r="AI6" s="62" t="str">
        <f>IF(AI8="-","",IF(AI8="-","【-】","【"&amp;SUBSTITUTE(TEXT(AI8,"#,##0.0"),"-","△")&amp;"】"))</f>
        <v>【275.4】</v>
      </c>
      <c r="AJ6" s="65">
        <f>IF(AJ8="-",NA(),AJ8)</f>
        <v>12.9</v>
      </c>
      <c r="AK6" s="65">
        <f t="shared" ref="AK6:AS6" si="3">IF(AK8="-",NA(),AK8)</f>
        <v>6.9</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54</v>
      </c>
      <c r="AV6" s="66">
        <f t="shared" ref="AV6:BD6" si="4">IF(AV8="-",NA(),AV8)</f>
        <v>35</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46</v>
      </c>
      <c r="BG6" s="65">
        <f t="shared" ref="BG6:BO6" si="5">IF(BG8="-",NA(),BG8)</f>
        <v>15.8</v>
      </c>
      <c r="BH6" s="65">
        <f t="shared" si="5"/>
        <v>16.3</v>
      </c>
      <c r="BI6" s="65">
        <f t="shared" si="5"/>
        <v>30.7</v>
      </c>
      <c r="BJ6" s="65">
        <f t="shared" si="5"/>
        <v>38.700000000000003</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197909</v>
      </c>
      <c r="BR6" s="66">
        <f t="shared" ref="BR6:BZ6" si="6">IF(BR8="-",NA(),BR8)</f>
        <v>95190</v>
      </c>
      <c r="BS6" s="66">
        <f t="shared" si="6"/>
        <v>90411</v>
      </c>
      <c r="BT6" s="66">
        <f t="shared" si="6"/>
        <v>255342</v>
      </c>
      <c r="BU6" s="66">
        <f t="shared" si="6"/>
        <v>222262</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2433154</v>
      </c>
      <c r="CN6" s="64">
        <f t="shared" si="7"/>
        <v>286000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145.6</v>
      </c>
      <c r="DL6" s="65">
        <f t="shared" ref="DL6:DT6" si="9">IF(DL8="-",NA(),DL8)</f>
        <v>158.30000000000001</v>
      </c>
      <c r="DM6" s="65">
        <f t="shared" si="9"/>
        <v>137.19999999999999</v>
      </c>
      <c r="DN6" s="65">
        <f t="shared" si="9"/>
        <v>140.1</v>
      </c>
      <c r="DO6" s="65">
        <f t="shared" si="9"/>
        <v>143.4</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242039</v>
      </c>
      <c r="D7" s="61">
        <f t="shared" si="10"/>
        <v>47</v>
      </c>
      <c r="E7" s="61">
        <f t="shared" si="10"/>
        <v>14</v>
      </c>
      <c r="F7" s="61">
        <f t="shared" si="10"/>
        <v>0</v>
      </c>
      <c r="G7" s="61">
        <f t="shared" si="10"/>
        <v>1</v>
      </c>
      <c r="H7" s="61" t="str">
        <f t="shared" si="10"/>
        <v>三重県　伊勢市</v>
      </c>
      <c r="I7" s="61" t="str">
        <f t="shared" si="10"/>
        <v>宇治駐車場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6</v>
      </c>
      <c r="S7" s="63" t="str">
        <f t="shared" si="10"/>
        <v>公共施設</v>
      </c>
      <c r="T7" s="63" t="str">
        <f t="shared" si="10"/>
        <v>有</v>
      </c>
      <c r="U7" s="64">
        <f t="shared" si="10"/>
        <v>58943</v>
      </c>
      <c r="V7" s="64">
        <f t="shared" si="10"/>
        <v>1755</v>
      </c>
      <c r="W7" s="64">
        <f t="shared" si="10"/>
        <v>500</v>
      </c>
      <c r="X7" s="63" t="str">
        <f t="shared" si="10"/>
        <v>導入なし</v>
      </c>
      <c r="Y7" s="65">
        <f>Y8</f>
        <v>185.4</v>
      </c>
      <c r="Z7" s="65">
        <f t="shared" ref="Z7:AH7" si="11">Z8</f>
        <v>125.9</v>
      </c>
      <c r="AA7" s="65">
        <f t="shared" si="11"/>
        <v>119.5</v>
      </c>
      <c r="AB7" s="65">
        <f t="shared" si="11"/>
        <v>168.3</v>
      </c>
      <c r="AC7" s="65">
        <f t="shared" si="11"/>
        <v>165</v>
      </c>
      <c r="AD7" s="65">
        <f t="shared" si="11"/>
        <v>356.8</v>
      </c>
      <c r="AE7" s="65">
        <f t="shared" si="11"/>
        <v>366.4</v>
      </c>
      <c r="AF7" s="65">
        <f t="shared" si="11"/>
        <v>317.5</v>
      </c>
      <c r="AG7" s="65">
        <f t="shared" si="11"/>
        <v>467.9</v>
      </c>
      <c r="AH7" s="65">
        <f t="shared" si="11"/>
        <v>385.1</v>
      </c>
      <c r="AI7" s="62"/>
      <c r="AJ7" s="65">
        <f>AJ8</f>
        <v>12.9</v>
      </c>
      <c r="AK7" s="65">
        <f t="shared" ref="AK7:AS7" si="12">AK8</f>
        <v>6.9</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54</v>
      </c>
      <c r="AV7" s="66">
        <f t="shared" ref="AV7:BD7" si="13">AV8</f>
        <v>35</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46</v>
      </c>
      <c r="BG7" s="65">
        <f t="shared" ref="BG7:BO7" si="14">BG8</f>
        <v>15.8</v>
      </c>
      <c r="BH7" s="65">
        <f t="shared" si="14"/>
        <v>16.3</v>
      </c>
      <c r="BI7" s="65">
        <f t="shared" si="14"/>
        <v>30.7</v>
      </c>
      <c r="BJ7" s="65">
        <f t="shared" si="14"/>
        <v>38.700000000000003</v>
      </c>
      <c r="BK7" s="65">
        <f t="shared" si="14"/>
        <v>38.799999999999997</v>
      </c>
      <c r="BL7" s="65">
        <f t="shared" si="14"/>
        <v>37.6</v>
      </c>
      <c r="BM7" s="65">
        <f t="shared" si="14"/>
        <v>37.700000000000003</v>
      </c>
      <c r="BN7" s="65">
        <f t="shared" si="14"/>
        <v>38.5</v>
      </c>
      <c r="BO7" s="65">
        <f t="shared" si="14"/>
        <v>37.6</v>
      </c>
      <c r="BP7" s="62"/>
      <c r="BQ7" s="66">
        <f>BQ8</f>
        <v>197909</v>
      </c>
      <c r="BR7" s="66">
        <f t="shared" ref="BR7:BZ7" si="15">BR8</f>
        <v>95190</v>
      </c>
      <c r="BS7" s="66">
        <f t="shared" si="15"/>
        <v>90411</v>
      </c>
      <c r="BT7" s="66">
        <f t="shared" si="15"/>
        <v>255342</v>
      </c>
      <c r="BU7" s="66">
        <f t="shared" si="15"/>
        <v>222262</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2433154</v>
      </c>
      <c r="CN7" s="64">
        <f>CN8</f>
        <v>286000</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145.6</v>
      </c>
      <c r="DL7" s="65">
        <f t="shared" ref="DL7:DT7" si="17">DL8</f>
        <v>158.30000000000001</v>
      </c>
      <c r="DM7" s="65">
        <f t="shared" si="17"/>
        <v>137.19999999999999</v>
      </c>
      <c r="DN7" s="65">
        <f t="shared" si="17"/>
        <v>140.1</v>
      </c>
      <c r="DO7" s="65">
        <f t="shared" si="17"/>
        <v>143.4</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242039</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6</v>
      </c>
      <c r="S8" s="70" t="s">
        <v>123</v>
      </c>
      <c r="T8" s="70" t="s">
        <v>124</v>
      </c>
      <c r="U8" s="71">
        <v>58943</v>
      </c>
      <c r="V8" s="71">
        <v>1755</v>
      </c>
      <c r="W8" s="71">
        <v>500</v>
      </c>
      <c r="X8" s="70" t="s">
        <v>125</v>
      </c>
      <c r="Y8" s="72">
        <v>185.4</v>
      </c>
      <c r="Z8" s="72">
        <v>125.9</v>
      </c>
      <c r="AA8" s="72">
        <v>119.5</v>
      </c>
      <c r="AB8" s="72">
        <v>168.3</v>
      </c>
      <c r="AC8" s="72">
        <v>165</v>
      </c>
      <c r="AD8" s="72">
        <v>356.8</v>
      </c>
      <c r="AE8" s="72">
        <v>366.4</v>
      </c>
      <c r="AF8" s="72">
        <v>317.5</v>
      </c>
      <c r="AG8" s="72">
        <v>467.9</v>
      </c>
      <c r="AH8" s="72">
        <v>385.1</v>
      </c>
      <c r="AI8" s="69">
        <v>275.39999999999998</v>
      </c>
      <c r="AJ8" s="72">
        <v>12.9</v>
      </c>
      <c r="AK8" s="72">
        <v>6.9</v>
      </c>
      <c r="AL8" s="72">
        <v>0</v>
      </c>
      <c r="AM8" s="72">
        <v>0</v>
      </c>
      <c r="AN8" s="72">
        <v>0</v>
      </c>
      <c r="AO8" s="72">
        <v>9</v>
      </c>
      <c r="AP8" s="72">
        <v>10</v>
      </c>
      <c r="AQ8" s="72">
        <v>11</v>
      </c>
      <c r="AR8" s="72">
        <v>9.5</v>
      </c>
      <c r="AS8" s="72">
        <v>9.9</v>
      </c>
      <c r="AT8" s="69">
        <v>13.3</v>
      </c>
      <c r="AU8" s="73">
        <v>54</v>
      </c>
      <c r="AV8" s="73">
        <v>35</v>
      </c>
      <c r="AW8" s="73">
        <v>0</v>
      </c>
      <c r="AX8" s="73">
        <v>0</v>
      </c>
      <c r="AY8" s="73">
        <v>0</v>
      </c>
      <c r="AZ8" s="73">
        <v>19</v>
      </c>
      <c r="BA8" s="73">
        <v>55</v>
      </c>
      <c r="BB8" s="73">
        <v>60</v>
      </c>
      <c r="BC8" s="73">
        <v>60</v>
      </c>
      <c r="BD8" s="73">
        <v>55</v>
      </c>
      <c r="BE8" s="73">
        <v>140</v>
      </c>
      <c r="BF8" s="72">
        <v>46</v>
      </c>
      <c r="BG8" s="72">
        <v>15.8</v>
      </c>
      <c r="BH8" s="72">
        <v>16.3</v>
      </c>
      <c r="BI8" s="72">
        <v>30.7</v>
      </c>
      <c r="BJ8" s="72">
        <v>38.700000000000003</v>
      </c>
      <c r="BK8" s="72">
        <v>38.799999999999997</v>
      </c>
      <c r="BL8" s="72">
        <v>37.6</v>
      </c>
      <c r="BM8" s="72">
        <v>37.700000000000003</v>
      </c>
      <c r="BN8" s="72">
        <v>38.5</v>
      </c>
      <c r="BO8" s="72">
        <v>37.6</v>
      </c>
      <c r="BP8" s="69">
        <v>45.2</v>
      </c>
      <c r="BQ8" s="73">
        <v>197909</v>
      </c>
      <c r="BR8" s="73">
        <v>95190</v>
      </c>
      <c r="BS8" s="73">
        <v>90411</v>
      </c>
      <c r="BT8" s="74">
        <v>255342</v>
      </c>
      <c r="BU8" s="74">
        <v>222262</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2433154</v>
      </c>
      <c r="CN8" s="71">
        <v>286000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44.3</v>
      </c>
      <c r="DF8" s="72">
        <v>76</v>
      </c>
      <c r="DG8" s="72">
        <v>59.3</v>
      </c>
      <c r="DH8" s="72">
        <v>88.6</v>
      </c>
      <c r="DI8" s="72">
        <v>72.2</v>
      </c>
      <c r="DJ8" s="69">
        <v>122.6</v>
      </c>
      <c r="DK8" s="72">
        <v>145.6</v>
      </c>
      <c r="DL8" s="72">
        <v>158.30000000000001</v>
      </c>
      <c r="DM8" s="72">
        <v>137.19999999999999</v>
      </c>
      <c r="DN8" s="72">
        <v>140.1</v>
      </c>
      <c r="DO8" s="72">
        <v>143.4</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2617</cp:lastModifiedBy>
  <cp:lastPrinted>2018-03-13T01:30:24Z</cp:lastPrinted>
  <dcterms:created xsi:type="dcterms:W3CDTF">2018-02-09T01:48:42Z</dcterms:created>
  <dcterms:modified xsi:type="dcterms:W3CDTF">2018-03-13T01:42:03Z</dcterms:modified>
  <cp:category/>
</cp:coreProperties>
</file>