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L10" i="4"/>
  <c r="AD10" i="4"/>
  <c r="B10" i="4"/>
  <c r="AL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<sst xmlns="http://schemas.openxmlformats.org/spreadsheetml/2006/main" count="243" uniqueCount="125">
  <si>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</si>
  <si>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</si>
  <si>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</si>
  <si>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</si>
  <si>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</si>
  <si>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</si>
  <si>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</si>
  <si>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</si>
  <si>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</si>
  <si>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</si>
  <si>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</si>
  <si>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</si>
  <si>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</si>
  <si>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</si>
  <si>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</si>
  <si>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</si>
  <si>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</si>
  <si>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</si>
  <si>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</si>
  <si>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</si>
  <si>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</si>
  <si>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</si>
  <si>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</si>
  <si>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</si>
  <si>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</si>
  <si>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</si>
  <si>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</si>
  <si>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</si>
  <si>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</si>
  <si>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</si>
  <si>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</si>
  <si>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</si>
  <si>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</si>
  <si>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</si>
  <si>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</si>
  <si>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</si>
  <si>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</si>
  <si>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</si>
  <si>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</si>
  <si>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</si>
  <si>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</si>
  <si>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</si>
  <si>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</si>
  <si>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</si>
  <si>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</si>
  <si>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</si>
  <si>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</si>
  <si>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</si>
  <si>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</si>
  <si>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</si>
  <si>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</si>
  <si>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</si>
  <si>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</si>
  <si>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</si>
  <si>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</si>
  <si>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</si>
  <si>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</si>
  <si>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</si>
  <si>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</si>
  <si>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</si>
  <si>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</si>
  <si>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</si>
  <si>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</si>
  <si>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</si>
  <si>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</si>
  <si>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</si>
  <si>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</si>
  <si>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</si>
  <si>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</si>
  <si>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</si>
  <si>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</si>
  <si>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</si>
  <si>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</si>
  <si>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</si>
  <si>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</si>
  <si>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</si>
  <si>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</si>
  <si>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</si>
  <si>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</si>
  <si>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</si>
  <si>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</si>
  <si>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</si>
  <si>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</si>
  <si>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</si>
  <si>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</si>
  <si>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</si>
  <si>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</si>
  <si>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</si>
  <si>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</si>
  <si>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</si>
  <si>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</si>
  <si>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</si>
  <si>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</si>
  <si>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</si>
  <si>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</si>
  <si>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</si>
  <si>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</si>
  <si>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</si>
  <si>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</si>
  <si>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</si>
  <si>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</si>
  <si>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</si>
  <si>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</si>
  <si>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</si>
  <si>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</si>
  <si>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</si>
  <si>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</si>
  <si>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</si>
  <si>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</si>
  <si>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南伊勢町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</si>
  <si>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</si>
  <si>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</si>
  <si>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</si>
  <si>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</si>
  <si>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</si>
  <si>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</si>
  <si>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</si>
  <si>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</si>
  <si>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</si>
  <si>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</si>
  <si>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</si>
  <si>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現時点では管渠の更新等については必要ないが、処理施設については、適切な修繕計画をたて維持管理を行っていく必要がある。</t>
    <rPh sb="0" eb="3">
      <t>ゲンジテン</t>
    </rPh>
    <rPh sb="5" eb="6">
      <t>カン</t>
    </rPh>
    <rPh sb="6" eb="7">
      <t>キョ</t>
    </rPh>
    <rPh sb="8" eb="10">
      <t>コウシン</t>
    </rPh>
    <rPh sb="10" eb="11">
      <t>トウ</t>
    </rPh>
    <rPh sb="16" eb="18">
      <t>ヒツヨウ</t>
    </rPh>
    <rPh sb="22" eb="24">
      <t>ショリ</t>
    </rPh>
    <rPh sb="24" eb="26">
      <t>シセツ</t>
    </rPh>
    <rPh sb="32" eb="34">
      <t>テキセツ</t>
    </rPh>
    <rPh sb="35" eb="37">
      <t>シュウゼン</t>
    </rPh>
    <rPh sb="37" eb="39">
      <t>ケイカク</t>
    </rPh>
    <rPh sb="42" eb="44">
      <t>イジ</t>
    </rPh>
    <rPh sb="44" eb="46">
      <t>カンリ</t>
    </rPh>
    <rPh sb="47" eb="48">
      <t>オコナ</t>
    </rPh>
    <rPh sb="52" eb="54">
      <t>ヒツヨウ</t>
    </rPh>
    <phoneticPr fontId="4"/>
  </si>
  <si>
    <t>一部、処理施設の老朽化が進んでいることから、今後は維持修繕に費用が係ると予測されるため、経費回収率等の減少が予測される。</t>
    <rPh sb="0" eb="2">
      <t>イチブ</t>
    </rPh>
    <rPh sb="3" eb="5">
      <t>ショリ</t>
    </rPh>
    <rPh sb="5" eb="7">
      <t>シセツ</t>
    </rPh>
    <rPh sb="8" eb="11">
      <t>ロウキュウカ</t>
    </rPh>
    <rPh sb="12" eb="13">
      <t>スス</t>
    </rPh>
    <rPh sb="22" eb="24">
      <t>コンゴ</t>
    </rPh>
    <rPh sb="25" eb="27">
      <t>イジ</t>
    </rPh>
    <rPh sb="27" eb="29">
      <t>シュウゼン</t>
    </rPh>
    <rPh sb="30" eb="32">
      <t>ヒヨウ</t>
    </rPh>
    <rPh sb="33" eb="34">
      <t>カカ</t>
    </rPh>
    <rPh sb="36" eb="38">
      <t>ヨソク</t>
    </rPh>
    <rPh sb="44" eb="46">
      <t>ケイヒ</t>
    </rPh>
    <rPh sb="46" eb="48">
      <t>カイシュウ</t>
    </rPh>
    <rPh sb="48" eb="49">
      <t>リツ</t>
    </rPh>
    <rPh sb="49" eb="50">
      <t>トウ</t>
    </rPh>
    <rPh sb="51" eb="53">
      <t>ゲンショウ</t>
    </rPh>
    <rPh sb="54" eb="56">
      <t>ヨソク</t>
    </rPh>
    <phoneticPr fontId="4"/>
  </si>
  <si>
    <t>非設置</t>
    <rPh sb="0" eb="1">
      <t>ヒ</t>
    </rPh>
    <rPh sb="1" eb="3">
      <t>セッチ</t>
    </rPh>
    <phoneticPr fontId="4"/>
  </si>
  <si>
    <t>水洗化比率は、類似団体の平均値と同程度であるため、接続率は良好といえるが、現在も管路整備が継続中のため、今後は整備完了後の加入促進が課題になってくる。</t>
    <rPh sb="0" eb="3">
      <t>スイセンカ</t>
    </rPh>
    <rPh sb="3" eb="5">
      <t>ヒリツ</t>
    </rPh>
    <rPh sb="7" eb="9">
      <t>ルイジ</t>
    </rPh>
    <rPh sb="9" eb="11">
      <t>ダンタイ</t>
    </rPh>
    <rPh sb="12" eb="15">
      <t>ヘイキンチ</t>
    </rPh>
    <rPh sb="16" eb="19">
      <t>ドウテイド</t>
    </rPh>
    <rPh sb="25" eb="27">
      <t>セツゾク</t>
    </rPh>
    <rPh sb="27" eb="28">
      <t>リツ</t>
    </rPh>
    <rPh sb="29" eb="31">
      <t>リョウコウ</t>
    </rPh>
    <rPh sb="37" eb="39">
      <t>ゲンザイ</t>
    </rPh>
    <rPh sb="40" eb="42">
      <t>カンロ</t>
    </rPh>
    <rPh sb="42" eb="44">
      <t>セイビ</t>
    </rPh>
    <rPh sb="45" eb="47">
      <t>ケイゾク</t>
    </rPh>
    <rPh sb="47" eb="48">
      <t>チュウ</t>
    </rPh>
    <rPh sb="52" eb="54">
      <t>コンゴ</t>
    </rPh>
    <rPh sb="55" eb="57">
      <t>セイビ</t>
    </rPh>
    <rPh sb="57" eb="59">
      <t>カンリョウ</t>
    </rPh>
    <rPh sb="59" eb="60">
      <t>ゴ</t>
    </rPh>
    <rPh sb="61" eb="63">
      <t>カニュウ</t>
    </rPh>
    <rPh sb="63" eb="65">
      <t>ソクシン</t>
    </rPh>
    <rPh sb="66" eb="68">
      <t>カダイ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</si>
</sst>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65856"/>
        <c:axId val="8376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0.14000000000000001</c:v>
                </c:pt>
                <c:pt idx="2">
                  <c:v>0.05</c:v>
                </c:pt>
                <c:pt idx="3">
                  <c:v>0.18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65856"/>
        <c:axId val="83767296"/>
      </c:lineChart>
      <c:dateAx>
        <c:axId val="8106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67296"/>
        <c:crosses val="autoZero"/>
        <c:auto val="1"/>
        <c:lblOffset val="100"/>
        <c:baseTimeUnit val="years"/>
      </c:dateAx>
      <c:valAx>
        <c:axId val="8376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06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27.39</c:v>
                </c:pt>
                <c:pt idx="4">
                  <c:v>29.94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81600"/>
        <c:axId val="8430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33.81</c:v>
                </c:pt>
                <c:pt idx="1">
                  <c:v>39.42</c:v>
                </c:pt>
                <c:pt idx="2">
                  <c:v>39.68</c:v>
                </c:pt>
                <c:pt idx="3">
                  <c:v>35.64</c:v>
                </c:pt>
                <c:pt idx="4">
                  <c:v>33.729999999999997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81600"/>
        <c:axId val="84300160"/>
      </c:lineChart>
      <c:dateAx>
        <c:axId val="8428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00160"/>
        <c:crosses val="autoZero"/>
        <c:auto val="1"/>
        <c:lblOffset val="100"/>
        <c:baseTimeUnit val="years"/>
      </c:dateAx>
      <c:valAx>
        <c:axId val="8430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8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75.63</c:v>
                </c:pt>
                <c:pt idx="1">
                  <c:v>85.1</c:v>
                </c:pt>
                <c:pt idx="2">
                  <c:v>87.42</c:v>
                </c:pt>
                <c:pt idx="3">
                  <c:v>89.89</c:v>
                </c:pt>
                <c:pt idx="4">
                  <c:v>88.62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38560"/>
        <c:axId val="8434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68.7</c:v>
                </c:pt>
                <c:pt idx="1">
                  <c:v>82.97</c:v>
                </c:pt>
                <c:pt idx="2">
                  <c:v>83.95</c:v>
                </c:pt>
                <c:pt idx="3">
                  <c:v>82.92</c:v>
                </c:pt>
                <c:pt idx="4">
                  <c:v>79.989999999999995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38560"/>
        <c:axId val="84344832"/>
      </c:lineChart>
      <c:dateAx>
        <c:axId val="8433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44832"/>
        <c:crosses val="autoZero"/>
        <c:auto val="1"/>
        <c:lblOffset val="100"/>
        <c:baseTimeUnit val="years"/>
      </c:dateAx>
      <c:valAx>
        <c:axId val="8434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3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93.3</c:v>
                </c:pt>
                <c:pt idx="1">
                  <c:v>86.09</c:v>
                </c:pt>
                <c:pt idx="2">
                  <c:v>73.180000000000007</c:v>
                </c:pt>
                <c:pt idx="3">
                  <c:v>79.47</c:v>
                </c:pt>
                <c:pt idx="4">
                  <c:v>81.17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97504"/>
        <c:axId val="8379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97504"/>
        <c:axId val="83799424"/>
      </c:lineChart>
      <c:dateAx>
        <c:axId val="8379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99424"/>
        <c:crosses val="autoZero"/>
        <c:auto val="1"/>
        <c:lblOffset val="100"/>
        <c:baseTimeUnit val="years"/>
      </c:dateAx>
      <c:valAx>
        <c:axId val="8379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79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73248"/>
        <c:axId val="8397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3248"/>
        <c:axId val="83975168"/>
      </c:lineChart>
      <c:dateAx>
        <c:axId val="8397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75168"/>
        <c:crosses val="autoZero"/>
        <c:auto val="1"/>
        <c:lblOffset val="100"/>
        <c:baseTimeUnit val="years"/>
      </c:dateAx>
      <c:valAx>
        <c:axId val="8397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7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09728"/>
        <c:axId val="8401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09728"/>
        <c:axId val="84011648"/>
      </c:lineChart>
      <c:dateAx>
        <c:axId val="8400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011648"/>
        <c:crosses val="autoZero"/>
        <c:auto val="1"/>
        <c:lblOffset val="100"/>
        <c:baseTimeUnit val="years"/>
      </c:dateAx>
      <c:valAx>
        <c:axId val="8401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00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26336"/>
        <c:axId val="8413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26336"/>
        <c:axId val="84132608"/>
      </c:lineChart>
      <c:dateAx>
        <c:axId val="8412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32608"/>
        <c:crosses val="autoZero"/>
        <c:auto val="1"/>
        <c:lblOffset val="100"/>
        <c:baseTimeUnit val="years"/>
      </c:dateAx>
      <c:valAx>
        <c:axId val="8413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26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20864"/>
        <c:axId val="8442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20864"/>
        <c:axId val="84427136"/>
      </c:lineChart>
      <c:dateAx>
        <c:axId val="8442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27136"/>
        <c:crosses val="autoZero"/>
        <c:auto val="1"/>
        <c:lblOffset val="100"/>
        <c:baseTimeUnit val="years"/>
      </c:dateAx>
      <c:valAx>
        <c:axId val="8442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2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1091.68</c:v>
                </c:pt>
                <c:pt idx="1">
                  <c:v>1006.97</c:v>
                </c:pt>
                <c:pt idx="2">
                  <c:v>950.49</c:v>
                </c:pt>
                <c:pt idx="3">
                  <c:v>921.22</c:v>
                </c:pt>
                <c:pt idx="4">
                  <c:v>885.67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61056"/>
        <c:axId val="8446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1665.33</c:v>
                </c:pt>
                <c:pt idx="1">
                  <c:v>817.63</c:v>
                </c:pt>
                <c:pt idx="2">
                  <c:v>830.5</c:v>
                </c:pt>
                <c:pt idx="3">
                  <c:v>1029.24</c:v>
                </c:pt>
                <c:pt idx="4">
                  <c:v>1063.93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61056"/>
        <c:axId val="84462976"/>
      </c:lineChart>
      <c:dateAx>
        <c:axId val="8446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62976"/>
        <c:crosses val="autoZero"/>
        <c:auto val="1"/>
        <c:lblOffset val="100"/>
        <c:baseTimeUnit val="years"/>
      </c:dateAx>
      <c:valAx>
        <c:axId val="8446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6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69.489999999999995</c:v>
                </c:pt>
                <c:pt idx="1">
                  <c:v>62.23</c:v>
                </c:pt>
                <c:pt idx="2">
                  <c:v>44.84</c:v>
                </c:pt>
                <c:pt idx="3">
                  <c:v>51</c:v>
                </c:pt>
                <c:pt idx="4">
                  <c:v>46.78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51680"/>
        <c:axId val="8417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46.31</c:v>
                </c:pt>
                <c:pt idx="2">
                  <c:v>43.66</c:v>
                </c:pt>
                <c:pt idx="3">
                  <c:v>43.13</c:v>
                </c:pt>
                <c:pt idx="4">
                  <c:v>46.26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51680"/>
        <c:axId val="84174336"/>
      </c:lineChart>
      <c:dateAx>
        <c:axId val="8415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74336"/>
        <c:crosses val="autoZero"/>
        <c:auto val="1"/>
        <c:lblOffset val="100"/>
        <c:baseTimeUnit val="years"/>
      </c:dateAx>
      <c:valAx>
        <c:axId val="8417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5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248.46</c:v>
                </c:pt>
                <c:pt idx="1">
                  <c:v>278.39999999999998</c:v>
                </c:pt>
                <c:pt idx="2">
                  <c:v>398.25</c:v>
                </c:pt>
                <c:pt idx="3">
                  <c:v>352.93</c:v>
                </c:pt>
                <c:pt idx="4">
                  <c:v>387.89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00064"/>
        <c:axId val="8420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438.71</c:v>
                </c:pt>
                <c:pt idx="1">
                  <c:v>349.08</c:v>
                </c:pt>
                <c:pt idx="2">
                  <c:v>382.09</c:v>
                </c:pt>
                <c:pt idx="3">
                  <c:v>392.03</c:v>
                </c:pt>
                <c:pt idx="4">
                  <c:v>376.4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00064"/>
        <c:axId val="84202240"/>
      </c:lineChart>
      <c:dateAx>
        <c:axId val="8420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02240"/>
        <c:crosses val="autoZero"/>
        <c:auto val="1"/>
        <c:lblOffset val="100"/>
        <c:baseTimeUnit val="years"/>
      </c:dateAx>
      <c:valAx>
        <c:axId val="8420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0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L11" sqref="BL11:BZ1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三重県　南伊勢町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漁業集落排水</v>
      </c>
      <c r="Q8" s="48"/>
      <c r="R8" s="48"/>
      <c r="S8" s="48"/>
      <c r="T8" s="48"/>
      <c r="U8" s="48"/>
      <c r="V8" s="48"/>
      <c r="W8" s="48" t="str">
        <f>データ!L6</f>
        <v>H2</v>
      </c>
      <c r="X8" s="48"/>
      <c r="Y8" s="48"/>
      <c r="Z8" s="48"/>
      <c r="AA8" s="48"/>
      <c r="AB8" s="48"/>
      <c r="AC8" s="48"/>
      <c r="AD8" s="49" t="s">
        <v>123</v>
      </c>
      <c r="AE8" s="49"/>
      <c r="AF8" s="49"/>
      <c r="AG8" s="49"/>
      <c r="AH8" s="49"/>
      <c r="AI8" s="49"/>
      <c r="AJ8" s="49"/>
      <c r="AK8" s="4"/>
      <c r="AL8" s="50">
        <f>データ!S6</f>
        <v>13521</v>
      </c>
      <c r="AM8" s="50"/>
      <c r="AN8" s="50"/>
      <c r="AO8" s="50"/>
      <c r="AP8" s="50"/>
      <c r="AQ8" s="50"/>
      <c r="AR8" s="50"/>
      <c r="AS8" s="50"/>
      <c r="AT8" s="45">
        <f>データ!T6</f>
        <v>241.89</v>
      </c>
      <c r="AU8" s="45"/>
      <c r="AV8" s="45"/>
      <c r="AW8" s="45"/>
      <c r="AX8" s="45"/>
      <c r="AY8" s="45"/>
      <c r="AZ8" s="45"/>
      <c r="BA8" s="45"/>
      <c r="BB8" s="45">
        <f>データ!U6</f>
        <v>55.9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34.33</v>
      </c>
      <c r="Q10" s="45"/>
      <c r="R10" s="45"/>
      <c r="S10" s="45"/>
      <c r="T10" s="45"/>
      <c r="U10" s="45"/>
      <c r="V10" s="45"/>
      <c r="W10" s="45">
        <f>データ!Q6</f>
        <v>99.2</v>
      </c>
      <c r="X10" s="45"/>
      <c r="Y10" s="45"/>
      <c r="Z10" s="45"/>
      <c r="AA10" s="45"/>
      <c r="AB10" s="45"/>
      <c r="AC10" s="45"/>
      <c r="AD10" s="50">
        <f>データ!R6</f>
        <v>3348</v>
      </c>
      <c r="AE10" s="50"/>
      <c r="AF10" s="50"/>
      <c r="AG10" s="50"/>
      <c r="AH10" s="50"/>
      <c r="AI10" s="50"/>
      <c r="AJ10" s="50"/>
      <c r="AK10" s="2"/>
      <c r="AL10" s="50">
        <f>データ!V6</f>
        <v>4595</v>
      </c>
      <c r="AM10" s="50"/>
      <c r="AN10" s="50"/>
      <c r="AO10" s="50"/>
      <c r="AP10" s="50"/>
      <c r="AQ10" s="50"/>
      <c r="AR10" s="50"/>
      <c r="AS10" s="50"/>
      <c r="AT10" s="45">
        <f>データ!W6</f>
        <v>0.93</v>
      </c>
      <c r="AU10" s="45"/>
      <c r="AV10" s="45"/>
      <c r="AW10" s="45"/>
      <c r="AX10" s="45"/>
      <c r="AY10" s="45"/>
      <c r="AZ10" s="45"/>
      <c r="BA10" s="45"/>
      <c r="BB10" s="45">
        <f>データ!X6</f>
        <v>4940.8599999999997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121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【985.48】</v>
      </c>
      <c r="I86" s="26" t="str">
        <f>データ!CA6</f>
        <v>【45.38】</v>
      </c>
      <c r="J86" s="26" t="str">
        <f>データ!CL6</f>
        <v>【377.04】</v>
      </c>
      <c r="K86" s="26" t="str">
        <f>データ!CW6</f>
        <v>【34.15】</v>
      </c>
      <c r="L86" s="26" t="str">
        <f>データ!DH6</f>
        <v>【78.22】</v>
      </c>
      <c r="M86" s="26" t="s">
        <v>55</v>
      </c>
      <c r="N86" s="26" t="s">
        <v>55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244724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三重県　南伊勢町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34.33</v>
      </c>
      <c r="Q6" s="34">
        <f t="shared" si="3"/>
        <v>99.2</v>
      </c>
      <c r="R6" s="34">
        <f t="shared" si="3"/>
        <v>3348</v>
      </c>
      <c r="S6" s="34">
        <f t="shared" si="3"/>
        <v>13521</v>
      </c>
      <c r="T6" s="34">
        <f t="shared" si="3"/>
        <v>241.89</v>
      </c>
      <c r="U6" s="34">
        <f t="shared" si="3"/>
        <v>55.9</v>
      </c>
      <c r="V6" s="34">
        <f t="shared" si="3"/>
        <v>4595</v>
      </c>
      <c r="W6" s="34">
        <f t="shared" si="3"/>
        <v>0.93</v>
      </c>
      <c r="X6" s="34">
        <f t="shared" si="3"/>
        <v>4940.8599999999997</v>
      </c>
      <c r="Y6" s="35">
        <f>IF(Y7="",NA(),Y7)</f>
        <v>93.3</v>
      </c>
      <c r="Z6" s="35">
        <f t="shared" ref="Z6:AH6" si="4">IF(Z7="",NA(),Z7)</f>
        <v>86.09</v>
      </c>
      <c r="AA6" s="35">
        <f t="shared" si="4"/>
        <v>73.180000000000007</v>
      </c>
      <c r="AB6" s="35">
        <f t="shared" si="4"/>
        <v>79.47</v>
      </c>
      <c r="AC6" s="35">
        <f t="shared" si="4"/>
        <v>81.17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1091.68</v>
      </c>
      <c r="BG6" s="35">
        <f t="shared" ref="BG6:BO6" si="7">IF(BG7="",NA(),BG7)</f>
        <v>1006.97</v>
      </c>
      <c r="BH6" s="35">
        <f t="shared" si="7"/>
        <v>950.49</v>
      </c>
      <c r="BI6" s="35">
        <f t="shared" si="7"/>
        <v>921.22</v>
      </c>
      <c r="BJ6" s="35">
        <f t="shared" si="7"/>
        <v>885.67</v>
      </c>
      <c r="BK6" s="35">
        <f t="shared" si="7"/>
        <v>1665.33</v>
      </c>
      <c r="BL6" s="35">
        <f t="shared" si="7"/>
        <v>817.63</v>
      </c>
      <c r="BM6" s="35">
        <f t="shared" si="7"/>
        <v>830.5</v>
      </c>
      <c r="BN6" s="35">
        <f t="shared" si="7"/>
        <v>1029.24</v>
      </c>
      <c r="BO6" s="35">
        <f t="shared" si="7"/>
        <v>1063.93</v>
      </c>
      <c r="BP6" s="34" t="str">
        <f>IF(BP7="","",IF(BP7="-","【-】","【"&amp;SUBSTITUTE(TEXT(BP7,"#,##0.00"),"-","△")&amp;"】"))</f>
        <v>【985.48】</v>
      </c>
      <c r="BQ6" s="35">
        <f>IF(BQ7="",NA(),BQ7)</f>
        <v>69.489999999999995</v>
      </c>
      <c r="BR6" s="35">
        <f t="shared" ref="BR6:BZ6" si="8">IF(BR7="",NA(),BR7)</f>
        <v>62.23</v>
      </c>
      <c r="BS6" s="35">
        <f t="shared" si="8"/>
        <v>44.84</v>
      </c>
      <c r="BT6" s="35">
        <f t="shared" si="8"/>
        <v>51</v>
      </c>
      <c r="BU6" s="35">
        <f t="shared" si="8"/>
        <v>46.78</v>
      </c>
      <c r="BV6" s="35">
        <f t="shared" si="8"/>
        <v>37.92</v>
      </c>
      <c r="BW6" s="35">
        <f t="shared" si="8"/>
        <v>46.31</v>
      </c>
      <c r="BX6" s="35">
        <f t="shared" si="8"/>
        <v>43.66</v>
      </c>
      <c r="BY6" s="35">
        <f t="shared" si="8"/>
        <v>43.13</v>
      </c>
      <c r="BZ6" s="35">
        <f t="shared" si="8"/>
        <v>46.26</v>
      </c>
      <c r="CA6" s="34" t="str">
        <f>IF(CA7="","",IF(CA7="-","【-】","【"&amp;SUBSTITUTE(TEXT(CA7,"#,##0.00"),"-","△")&amp;"】"))</f>
        <v>【45.38】</v>
      </c>
      <c r="CB6" s="35">
        <f>IF(CB7="",NA(),CB7)</f>
        <v>248.46</v>
      </c>
      <c r="CC6" s="35">
        <f t="shared" ref="CC6:CK6" si="9">IF(CC7="",NA(),CC7)</f>
        <v>278.39999999999998</v>
      </c>
      <c r="CD6" s="35">
        <f t="shared" si="9"/>
        <v>398.25</v>
      </c>
      <c r="CE6" s="35">
        <f t="shared" si="9"/>
        <v>352.93</v>
      </c>
      <c r="CF6" s="35">
        <f t="shared" si="9"/>
        <v>387.89</v>
      </c>
      <c r="CG6" s="35">
        <f t="shared" si="9"/>
        <v>438.71</v>
      </c>
      <c r="CH6" s="35">
        <f t="shared" si="9"/>
        <v>349.08</v>
      </c>
      <c r="CI6" s="35">
        <f t="shared" si="9"/>
        <v>382.09</v>
      </c>
      <c r="CJ6" s="35">
        <f t="shared" si="9"/>
        <v>392.03</v>
      </c>
      <c r="CK6" s="35">
        <f t="shared" si="9"/>
        <v>376.4</v>
      </c>
      <c r="CL6" s="34" t="str">
        <f>IF(CL7="","",IF(CL7="-","【-】","【"&amp;SUBSTITUTE(TEXT(CL7,"#,##0.00"),"-","△")&amp;"】"))</f>
        <v>【377.04】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>
        <f t="shared" si="10"/>
        <v>27.39</v>
      </c>
      <c r="CQ6" s="35">
        <f t="shared" si="10"/>
        <v>29.94</v>
      </c>
      <c r="CR6" s="35">
        <f t="shared" si="10"/>
        <v>33.81</v>
      </c>
      <c r="CS6" s="35">
        <f t="shared" si="10"/>
        <v>39.42</v>
      </c>
      <c r="CT6" s="35">
        <f t="shared" si="10"/>
        <v>39.68</v>
      </c>
      <c r="CU6" s="35">
        <f t="shared" si="10"/>
        <v>35.64</v>
      </c>
      <c r="CV6" s="35">
        <f t="shared" si="10"/>
        <v>33.729999999999997</v>
      </c>
      <c r="CW6" s="34" t="str">
        <f>IF(CW7="","",IF(CW7="-","【-】","【"&amp;SUBSTITUTE(TEXT(CW7,"#,##0.00"),"-","△")&amp;"】"))</f>
        <v>【34.15】</v>
      </c>
      <c r="CX6" s="35">
        <f>IF(CX7="",NA(),CX7)</f>
        <v>75.63</v>
      </c>
      <c r="CY6" s="35">
        <f t="shared" ref="CY6:DG6" si="11">IF(CY7="",NA(),CY7)</f>
        <v>85.1</v>
      </c>
      <c r="CZ6" s="35">
        <f t="shared" si="11"/>
        <v>87.42</v>
      </c>
      <c r="DA6" s="35">
        <f t="shared" si="11"/>
        <v>89.89</v>
      </c>
      <c r="DB6" s="35">
        <f t="shared" si="11"/>
        <v>88.62</v>
      </c>
      <c r="DC6" s="35">
        <f t="shared" si="11"/>
        <v>68.7</v>
      </c>
      <c r="DD6" s="35">
        <f t="shared" si="11"/>
        <v>82.97</v>
      </c>
      <c r="DE6" s="35">
        <f t="shared" si="11"/>
        <v>83.95</v>
      </c>
      <c r="DF6" s="35">
        <f t="shared" si="11"/>
        <v>82.92</v>
      </c>
      <c r="DG6" s="35">
        <f t="shared" si="11"/>
        <v>79.989999999999995</v>
      </c>
      <c r="DH6" s="34" t="str">
        <f>IF(DH7="","",IF(DH7="-","【-】","【"&amp;SUBSTITUTE(TEXT(DH7,"#,##0.00"),"-","△")&amp;"】"))</f>
        <v>【78.22】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0.36</v>
      </c>
      <c r="EK6" s="35">
        <f t="shared" si="14"/>
        <v>0.14000000000000001</v>
      </c>
      <c r="EL6" s="35">
        <f t="shared" si="14"/>
        <v>0.05</v>
      </c>
      <c r="EM6" s="35">
        <f t="shared" si="14"/>
        <v>0.18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>
      <c r="A7" s="28"/>
      <c r="B7" s="37">
        <v>2016</v>
      </c>
      <c r="C7" s="37">
        <v>244724</v>
      </c>
      <c r="D7" s="37">
        <v>47</v>
      </c>
      <c r="E7" s="37">
        <v>17</v>
      </c>
      <c r="F7" s="37">
        <v>6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34.33</v>
      </c>
      <c r="Q7" s="38">
        <v>99.2</v>
      </c>
      <c r="R7" s="38">
        <v>3348</v>
      </c>
      <c r="S7" s="38">
        <v>13521</v>
      </c>
      <c r="T7" s="38">
        <v>241.89</v>
      </c>
      <c r="U7" s="38">
        <v>55.9</v>
      </c>
      <c r="V7" s="38">
        <v>4595</v>
      </c>
      <c r="W7" s="38">
        <v>0.93</v>
      </c>
      <c r="X7" s="38">
        <v>4940.8599999999997</v>
      </c>
      <c r="Y7" s="38">
        <v>93.3</v>
      </c>
      <c r="Z7" s="38">
        <v>86.09</v>
      </c>
      <c r="AA7" s="38">
        <v>73.180000000000007</v>
      </c>
      <c r="AB7" s="38">
        <v>79.47</v>
      </c>
      <c r="AC7" s="38">
        <v>81.17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1091.68</v>
      </c>
      <c r="BG7" s="38">
        <v>1006.97</v>
      </c>
      <c r="BH7" s="38">
        <v>950.49</v>
      </c>
      <c r="BI7" s="38">
        <v>921.22</v>
      </c>
      <c r="BJ7" s="38">
        <v>885.67</v>
      </c>
      <c r="BK7" s="38">
        <v>1665.33</v>
      </c>
      <c r="BL7" s="38">
        <v>817.63</v>
      </c>
      <c r="BM7" s="38">
        <v>830.5</v>
      </c>
      <c r="BN7" s="38">
        <v>1029.24</v>
      </c>
      <c r="BO7" s="38">
        <v>1063.93</v>
      </c>
      <c r="BP7" s="38">
        <v>985.48</v>
      </c>
      <c r="BQ7" s="38">
        <v>69.489999999999995</v>
      </c>
      <c r="BR7" s="38">
        <v>62.23</v>
      </c>
      <c r="BS7" s="38">
        <v>44.84</v>
      </c>
      <c r="BT7" s="38">
        <v>51</v>
      </c>
      <c r="BU7" s="38">
        <v>46.78</v>
      </c>
      <c r="BV7" s="38">
        <v>37.92</v>
      </c>
      <c r="BW7" s="38">
        <v>46.31</v>
      </c>
      <c r="BX7" s="38">
        <v>43.66</v>
      </c>
      <c r="BY7" s="38">
        <v>43.13</v>
      </c>
      <c r="BZ7" s="38">
        <v>46.26</v>
      </c>
      <c r="CA7" s="38">
        <v>45.38</v>
      </c>
      <c r="CB7" s="38">
        <v>248.46</v>
      </c>
      <c r="CC7" s="38">
        <v>278.39999999999998</v>
      </c>
      <c r="CD7" s="38">
        <v>398.25</v>
      </c>
      <c r="CE7" s="38">
        <v>352.93</v>
      </c>
      <c r="CF7" s="38">
        <v>387.89</v>
      </c>
      <c r="CG7" s="38">
        <v>438.71</v>
      </c>
      <c r="CH7" s="38">
        <v>349.08</v>
      </c>
      <c r="CI7" s="38">
        <v>382.09</v>
      </c>
      <c r="CJ7" s="38">
        <v>392.03</v>
      </c>
      <c r="CK7" s="38">
        <v>376.4</v>
      </c>
      <c r="CL7" s="38">
        <v>377.04</v>
      </c>
      <c r="CM7" s="38" t="s">
        <v>114</v>
      </c>
      <c r="CN7" s="38" t="s">
        <v>114</v>
      </c>
      <c r="CO7" s="38" t="s">
        <v>114</v>
      </c>
      <c r="CP7" s="38">
        <v>27.39</v>
      </c>
      <c r="CQ7" s="38">
        <v>29.94</v>
      </c>
      <c r="CR7" s="38">
        <v>33.81</v>
      </c>
      <c r="CS7" s="38">
        <v>39.42</v>
      </c>
      <c r="CT7" s="38">
        <v>39.68</v>
      </c>
      <c r="CU7" s="38">
        <v>35.64</v>
      </c>
      <c r="CV7" s="38">
        <v>33.729999999999997</v>
      </c>
      <c r="CW7" s="38">
        <v>34.15</v>
      </c>
      <c r="CX7" s="38">
        <v>75.63</v>
      </c>
      <c r="CY7" s="38">
        <v>85.1</v>
      </c>
      <c r="CZ7" s="38">
        <v>87.42</v>
      </c>
      <c r="DA7" s="38">
        <v>89.89</v>
      </c>
      <c r="DB7" s="38">
        <v>88.62</v>
      </c>
      <c r="DC7" s="38">
        <v>68.7</v>
      </c>
      <c r="DD7" s="38">
        <v>82.97</v>
      </c>
      <c r="DE7" s="38">
        <v>83.95</v>
      </c>
      <c r="DF7" s="38">
        <v>82.92</v>
      </c>
      <c r="DG7" s="38">
        <v>79.989999999999995</v>
      </c>
      <c r="DH7" s="38">
        <v>78.22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0.36</v>
      </c>
      <c r="EK7" s="38">
        <v>0.14000000000000001</v>
      </c>
      <c r="EL7" s="38">
        <v>0.05</v>
      </c>
      <c r="EM7" s="38">
        <v>0.18</v>
      </c>
      <c r="EN7" s="38">
        <v>0.01</v>
      </c>
      <c r="EO7" s="38">
        <v>0.01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三重県</cp:lastModifiedBy>
  <cp:lastPrinted>2018-02-19T01:39:27Z</cp:lastPrinted>
  <dcterms:created xsi:type="dcterms:W3CDTF">2017-12-25T02:35:50Z</dcterms:created>
  <dcterms:modified xsi:type="dcterms:W3CDTF">2018-02-20T08:14:18Z</dcterms:modified>
</cp:coreProperties>
</file>