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上下水道課\決算統計\H28決算統計\経営比較分析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<sst xmlns="http://schemas.openxmlformats.org/spreadsheetml/2006/main" count="243" uniqueCount="126">
  <si>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</si>
  <si>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</si>
  <si>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</si>
  <si>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</si>
  <si>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</si>
  <si>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</si>
  <si>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</si>
  <si>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</si>
  <si>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</si>
  <si>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</si>
  <si>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</si>
  <si>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</si>
  <si>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</si>
  <si>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</si>
  <si>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</si>
  <si>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</si>
  <si>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</si>
  <si>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</si>
  <si>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</si>
  <si>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</si>
  <si>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</si>
  <si>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</si>
  <si>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</si>
  <si>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</si>
  <si>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</si>
  <si>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</si>
  <si>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</si>
  <si>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</si>
  <si>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</si>
  <si>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</si>
  <si>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</si>
  <si>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</si>
  <si>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</si>
  <si>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</si>
  <si>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</si>
  <si>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</si>
  <si>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</si>
  <si>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</si>
  <si>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</si>
  <si>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</si>
  <si>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</si>
  <si>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</si>
  <si>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</si>
  <si>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</si>
  <si>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</si>
  <si>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</si>
  <si>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</si>
  <si>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</si>
  <si>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</si>
  <si>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</si>
  <si>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</si>
  <si>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</si>
  <si>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</si>
  <si>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</si>
  <si>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</si>
  <si>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</si>
  <si>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</si>
  <si>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</si>
  <si>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</si>
  <si>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</si>
  <si>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</si>
  <si>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</si>
  <si>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</si>
  <si>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</si>
  <si>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</si>
  <si>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</si>
  <si>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</si>
  <si>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</si>
  <si>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</si>
  <si>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</si>
  <si>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</si>
  <si>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</si>
  <si>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</si>
  <si>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</si>
  <si>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</si>
  <si>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</si>
  <si>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</si>
  <si>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</si>
  <si>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</si>
  <si>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</si>
  <si>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</si>
  <si>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</si>
  <si>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</si>
  <si>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</si>
  <si>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</si>
  <si>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</si>
  <si>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</si>
  <si>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</si>
  <si>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</si>
  <si>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</si>
  <si>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</si>
  <si>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</si>
  <si>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</si>
  <si>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</si>
  <si>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</si>
  <si>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</si>
  <si>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</si>
  <si>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</si>
  <si>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</si>
  <si>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</si>
  <si>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</si>
  <si>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</si>
  <si>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</si>
  <si>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</si>
  <si>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</si>
  <si>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</si>
  <si>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</si>
  <si>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</si>
  <si>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</si>
  <si>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</si>
  <si>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玉城町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</si>
  <si>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</si>
  <si>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</si>
  <si>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</si>
  <si>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</si>
  <si>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</si>
  <si>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</si>
  <si>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</si>
  <si>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</si>
  <si>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</si>
  <si>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</si>
  <si>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</si>
  <si>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</si>
  <si>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企業会計適用ではないため老朽化を示す指標はないものの、古い処理区では供用開始から20年程度が経過しており、電気・計装類の修繕費が高騰してきている。</t>
    <rPh sb="1" eb="3">
      <t>キギョウ</t>
    </rPh>
    <rPh sb="3" eb="5">
      <t>カイケイ</t>
    </rPh>
    <rPh sb="5" eb="7">
      <t>テキヨウ</t>
    </rPh>
    <rPh sb="13" eb="16">
      <t>ロウキュウカ</t>
    </rPh>
    <rPh sb="17" eb="18">
      <t>シメ</t>
    </rPh>
    <rPh sb="19" eb="21">
      <t>シヒョウ</t>
    </rPh>
    <rPh sb="28" eb="29">
      <t>フル</t>
    </rPh>
    <rPh sb="30" eb="32">
      <t>ショリ</t>
    </rPh>
    <rPh sb="32" eb="33">
      <t>ク</t>
    </rPh>
    <rPh sb="35" eb="37">
      <t>キョウヨウ</t>
    </rPh>
    <rPh sb="37" eb="39">
      <t>カイシ</t>
    </rPh>
    <rPh sb="43" eb="44">
      <t>ネン</t>
    </rPh>
    <rPh sb="44" eb="46">
      <t>テイド</t>
    </rPh>
    <rPh sb="47" eb="49">
      <t>ケイカ</t>
    </rPh>
    <rPh sb="54" eb="56">
      <t>デンキ</t>
    </rPh>
    <rPh sb="57" eb="59">
      <t>ケイソウ</t>
    </rPh>
    <rPh sb="59" eb="60">
      <t>ルイ</t>
    </rPh>
    <rPh sb="61" eb="64">
      <t>シュウゼンヒ</t>
    </rPh>
    <rPh sb="65" eb="67">
      <t>コウトウ</t>
    </rPh>
    <phoneticPr fontId="4"/>
  </si>
  <si>
    <t>　今後、老朽化は進む一方であることから、農水省所管の最適整備構想を策定する一方で、公共下水道への統合も視野に入れて検討していく。</t>
    <rPh sb="1" eb="3">
      <t>コンゴ</t>
    </rPh>
    <rPh sb="4" eb="7">
      <t>ロウキュウカ</t>
    </rPh>
    <rPh sb="8" eb="9">
      <t>スス</t>
    </rPh>
    <rPh sb="10" eb="12">
      <t>イッポウ</t>
    </rPh>
    <rPh sb="20" eb="23">
      <t>ノウスイショウ</t>
    </rPh>
    <rPh sb="23" eb="25">
      <t>ショカン</t>
    </rPh>
    <rPh sb="26" eb="28">
      <t>サイテキ</t>
    </rPh>
    <rPh sb="28" eb="30">
      <t>セイビ</t>
    </rPh>
    <rPh sb="30" eb="32">
      <t>コウソウ</t>
    </rPh>
    <rPh sb="33" eb="35">
      <t>サクテイ</t>
    </rPh>
    <rPh sb="37" eb="39">
      <t>イッポウ</t>
    </rPh>
    <rPh sb="41" eb="43">
      <t>コウキョウ</t>
    </rPh>
    <rPh sb="43" eb="46">
      <t>ゲスイドウ</t>
    </rPh>
    <rPh sb="48" eb="50">
      <t>トウゴウ</t>
    </rPh>
    <rPh sb="51" eb="53">
      <t>シヤ</t>
    </rPh>
    <rPh sb="54" eb="55">
      <t>イ</t>
    </rPh>
    <rPh sb="57" eb="59">
      <t>ケントウ</t>
    </rPh>
    <phoneticPr fontId="4"/>
  </si>
  <si>
    <t>　本事業は農業集落排水事業であり、新設改良時期が終了していることから、現在は維持管理が主な業務となっている。
　収益的収支比率および経費回収率が低く、一方で接続率にかかる水洗化率が高いことから、料金設定が適正でないことが推測され、維持管理にかかる修繕費が高騰してきていることからも、公共下水への統合も視野に入れた検討が必要である。</t>
    <rPh sb="1" eb="2">
      <t>ホン</t>
    </rPh>
    <rPh sb="2" eb="4">
      <t>ジギョウ</t>
    </rPh>
    <rPh sb="5" eb="7">
      <t>ノウギョウ</t>
    </rPh>
    <rPh sb="7" eb="9">
      <t>シュウラク</t>
    </rPh>
    <rPh sb="9" eb="11">
      <t>ハイスイ</t>
    </rPh>
    <rPh sb="11" eb="13">
      <t>ジギョウ</t>
    </rPh>
    <rPh sb="17" eb="19">
      <t>シンセツ</t>
    </rPh>
    <rPh sb="19" eb="21">
      <t>カイリョウ</t>
    </rPh>
    <rPh sb="21" eb="23">
      <t>ジキ</t>
    </rPh>
    <rPh sb="24" eb="26">
      <t>シュウリョウ</t>
    </rPh>
    <rPh sb="35" eb="37">
      <t>ゲンザイ</t>
    </rPh>
    <rPh sb="38" eb="40">
      <t>イジ</t>
    </rPh>
    <rPh sb="40" eb="42">
      <t>カンリ</t>
    </rPh>
    <rPh sb="43" eb="44">
      <t>オモ</t>
    </rPh>
    <rPh sb="45" eb="47">
      <t>ギョウム</t>
    </rPh>
    <rPh sb="56" eb="58">
      <t>シュウエキ</t>
    </rPh>
    <rPh sb="58" eb="59">
      <t>テキ</t>
    </rPh>
    <rPh sb="59" eb="61">
      <t>シュウシ</t>
    </rPh>
    <rPh sb="61" eb="63">
      <t>ヒリツ</t>
    </rPh>
    <rPh sb="66" eb="68">
      <t>ケイヒ</t>
    </rPh>
    <rPh sb="68" eb="70">
      <t>カイシュウ</t>
    </rPh>
    <rPh sb="70" eb="71">
      <t>リツ</t>
    </rPh>
    <rPh sb="72" eb="73">
      <t>ヒク</t>
    </rPh>
    <rPh sb="75" eb="77">
      <t>イッポウ</t>
    </rPh>
    <rPh sb="78" eb="80">
      <t>セツゾク</t>
    </rPh>
    <rPh sb="80" eb="81">
      <t>リツ</t>
    </rPh>
    <rPh sb="85" eb="88">
      <t>スイセンカ</t>
    </rPh>
    <rPh sb="88" eb="89">
      <t>リツ</t>
    </rPh>
    <rPh sb="90" eb="91">
      <t>タカ</t>
    </rPh>
    <rPh sb="97" eb="99">
      <t>リョウキン</t>
    </rPh>
    <rPh sb="99" eb="101">
      <t>セッテイ</t>
    </rPh>
    <rPh sb="102" eb="104">
      <t>テキセイ</t>
    </rPh>
    <rPh sb="110" eb="112">
      <t>スイソク</t>
    </rPh>
    <rPh sb="115" eb="117">
      <t>イジ</t>
    </rPh>
    <rPh sb="117" eb="119">
      <t>カンリ</t>
    </rPh>
    <rPh sb="123" eb="126">
      <t>シュウゼンヒ</t>
    </rPh>
    <rPh sb="127" eb="129">
      <t>コウトウ</t>
    </rPh>
    <rPh sb="141" eb="143">
      <t>コウキョウ</t>
    </rPh>
    <rPh sb="143" eb="145">
      <t>ゲスイ</t>
    </rPh>
    <rPh sb="147" eb="149">
      <t>トウゴウ</t>
    </rPh>
    <rPh sb="150" eb="152">
      <t>シヤ</t>
    </rPh>
    <rPh sb="153" eb="154">
      <t>イ</t>
    </rPh>
    <rPh sb="156" eb="158">
      <t>ケントウ</t>
    </rPh>
    <rPh sb="159" eb="16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</si>
</sst>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0-4C6A-8FA6-88F42672C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65888"/>
        <c:axId val="10022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0-4C6A-8FA6-88F42672C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5888"/>
        <c:axId val="100225408"/>
      </c:lineChart>
      <c:dateAx>
        <c:axId val="10016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25408"/>
        <c:crosses val="autoZero"/>
        <c:auto val="1"/>
        <c:lblOffset val="100"/>
        <c:baseTimeUnit val="years"/>
      </c:dateAx>
      <c:valAx>
        <c:axId val="10022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6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69.209999999999994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5-4A65-A478-B23EF798A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69376"/>
        <c:axId val="11887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5-4A65-A478-B23EF798A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69376"/>
        <c:axId val="118871552"/>
      </c:lineChart>
      <c:dateAx>
        <c:axId val="11886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71552"/>
        <c:crosses val="autoZero"/>
        <c:auto val="1"/>
        <c:lblOffset val="100"/>
        <c:baseTimeUnit val="years"/>
      </c:dateAx>
      <c:valAx>
        <c:axId val="11887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6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90.66</c:v>
                </c:pt>
                <c:pt idx="2">
                  <c:v>94.1</c:v>
                </c:pt>
                <c:pt idx="3">
                  <c:v>94.86</c:v>
                </c:pt>
                <c:pt idx="4">
                  <c:v>94.33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8-4E3C-B37D-B8F41FBAD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05856"/>
        <c:axId val="11890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8-4E3C-B37D-B8F41FBAD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05856"/>
        <c:axId val="118908032"/>
      </c:lineChart>
      <c:dateAx>
        <c:axId val="11890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08032"/>
        <c:crosses val="autoZero"/>
        <c:auto val="1"/>
        <c:lblOffset val="100"/>
        <c:baseTimeUnit val="years"/>
      </c:dateAx>
      <c:valAx>
        <c:axId val="11890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0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62.84</c:v>
                </c:pt>
                <c:pt idx="1">
                  <c:v>58.95</c:v>
                </c:pt>
                <c:pt idx="2">
                  <c:v>56.83</c:v>
                </c:pt>
                <c:pt idx="3">
                  <c:v>55.25</c:v>
                </c:pt>
                <c:pt idx="4">
                  <c:v>56.72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8-471B-97AE-DD3AA7D44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43328"/>
        <c:axId val="10024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8-471B-97AE-DD3AA7D44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43328"/>
        <c:axId val="100249600"/>
      </c:lineChart>
      <c:dateAx>
        <c:axId val="10024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49600"/>
        <c:crosses val="autoZero"/>
        <c:auto val="1"/>
        <c:lblOffset val="100"/>
        <c:baseTimeUnit val="years"/>
      </c:dateAx>
      <c:valAx>
        <c:axId val="10024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4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713-8A6F-D9B19B844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75712"/>
        <c:axId val="10027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C2-4713-8A6F-D9B19B844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75712"/>
        <c:axId val="100277632"/>
      </c:lineChart>
      <c:dateAx>
        <c:axId val="10027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77632"/>
        <c:crosses val="autoZero"/>
        <c:auto val="1"/>
        <c:lblOffset val="100"/>
        <c:baseTimeUnit val="years"/>
      </c:dateAx>
      <c:valAx>
        <c:axId val="10027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7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0-412E-802B-3F76CE0FC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2000"/>
        <c:axId val="11003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0-412E-802B-3F76CE0FC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32000"/>
        <c:axId val="110033920"/>
      </c:lineChart>
      <c:dateAx>
        <c:axId val="11003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033920"/>
        <c:crosses val="autoZero"/>
        <c:auto val="1"/>
        <c:lblOffset val="100"/>
        <c:baseTimeUnit val="years"/>
      </c:dateAx>
      <c:valAx>
        <c:axId val="11003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3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B-4930-BFC2-01EF4060B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14112"/>
        <c:axId val="11831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FB-4930-BFC2-01EF4060B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4112"/>
        <c:axId val="118316032"/>
      </c:lineChart>
      <c:dateAx>
        <c:axId val="11831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16032"/>
        <c:crosses val="autoZero"/>
        <c:auto val="1"/>
        <c:lblOffset val="100"/>
        <c:baseTimeUnit val="years"/>
      </c:dateAx>
      <c:valAx>
        <c:axId val="11831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1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2-4E6D-9556-508673B5B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42400"/>
        <c:axId val="11834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C2-4E6D-9556-508673B5B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42400"/>
        <c:axId val="118344320"/>
      </c:lineChart>
      <c:dateAx>
        <c:axId val="11834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44320"/>
        <c:crosses val="autoZero"/>
        <c:auto val="1"/>
        <c:lblOffset val="100"/>
        <c:baseTimeUnit val="years"/>
      </c:dateAx>
      <c:valAx>
        <c:axId val="11834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4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1-47EE-BDC9-7B7AA897D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02464"/>
        <c:axId val="11870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1-47EE-BDC9-7B7AA897D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02464"/>
        <c:axId val="118704384"/>
      </c:lineChart>
      <c:dateAx>
        <c:axId val="11870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04384"/>
        <c:crosses val="autoZero"/>
        <c:auto val="1"/>
        <c:lblOffset val="100"/>
        <c:baseTimeUnit val="years"/>
      </c:dateAx>
      <c:valAx>
        <c:axId val="11870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0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56.82</c:v>
                </c:pt>
                <c:pt idx="1">
                  <c:v>49.91</c:v>
                </c:pt>
                <c:pt idx="2">
                  <c:v>50.5</c:v>
                </c:pt>
                <c:pt idx="3">
                  <c:v>49.42</c:v>
                </c:pt>
                <c:pt idx="4">
                  <c:v>41.47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8-4996-919C-C5012DDD2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16768"/>
        <c:axId val="11881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E8-4996-919C-C5012DDD2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16768"/>
        <c:axId val="118818688"/>
      </c:lineChart>
      <c:dateAx>
        <c:axId val="11881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18688"/>
        <c:crosses val="autoZero"/>
        <c:auto val="1"/>
        <c:lblOffset val="100"/>
        <c:baseTimeUnit val="years"/>
      </c:dateAx>
      <c:valAx>
        <c:axId val="11881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1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162.85</c:v>
                </c:pt>
                <c:pt idx="1">
                  <c:v>185.08</c:v>
                </c:pt>
                <c:pt idx="2">
                  <c:v>185.71</c:v>
                </c:pt>
                <c:pt idx="3">
                  <c:v>188.89</c:v>
                </c:pt>
                <c:pt idx="4">
                  <c:v>220.45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F-4A38-BF73-F35DB68EB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33152"/>
        <c:axId val="11883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F-4A38-BF73-F35DB68EB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33152"/>
        <c:axId val="118835072"/>
      </c:lineChart>
      <c:dateAx>
        <c:axId val="11883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35072"/>
        <c:crosses val="autoZero"/>
        <c:auto val="1"/>
        <c:lblOffset val="100"/>
        <c:baseTimeUnit val="years"/>
      </c:dateAx>
      <c:valAx>
        <c:axId val="11883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3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5" zoomScaleNormal="75" workbookViewId="0">
      <selection activeCell="B6" sqref="B6:AC6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三重県　玉城町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15713</v>
      </c>
      <c r="AM8" s="50"/>
      <c r="AN8" s="50"/>
      <c r="AO8" s="50"/>
      <c r="AP8" s="50"/>
      <c r="AQ8" s="50"/>
      <c r="AR8" s="50"/>
      <c r="AS8" s="50"/>
      <c r="AT8" s="45">
        <f>データ!T6</f>
        <v>40.909999999999997</v>
      </c>
      <c r="AU8" s="45"/>
      <c r="AV8" s="45"/>
      <c r="AW8" s="45"/>
      <c r="AX8" s="45"/>
      <c r="AY8" s="45"/>
      <c r="AZ8" s="45"/>
      <c r="BA8" s="45"/>
      <c r="BB8" s="45">
        <f>データ!U6</f>
        <v>384.09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8.66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1600</v>
      </c>
      <c r="AE10" s="50"/>
      <c r="AF10" s="50"/>
      <c r="AG10" s="50"/>
      <c r="AH10" s="50"/>
      <c r="AI10" s="50"/>
      <c r="AJ10" s="50"/>
      <c r="AK10" s="2"/>
      <c r="AL10" s="50">
        <f>データ!V6</f>
        <v>1357</v>
      </c>
      <c r="AM10" s="50"/>
      <c r="AN10" s="50"/>
      <c r="AO10" s="50"/>
      <c r="AP10" s="50"/>
      <c r="AQ10" s="50"/>
      <c r="AR10" s="50"/>
      <c r="AS10" s="50"/>
      <c r="AT10" s="45">
        <f>データ!W6</f>
        <v>0.52</v>
      </c>
      <c r="AU10" s="45"/>
      <c r="AV10" s="45"/>
      <c r="AW10" s="45"/>
      <c r="AX10" s="45"/>
      <c r="AY10" s="45"/>
      <c r="AZ10" s="45"/>
      <c r="BA10" s="45"/>
      <c r="BB10" s="45">
        <f>データ!X6</f>
        <v>2609.62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125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244619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三重県　玉城町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8.66</v>
      </c>
      <c r="Q6" s="34">
        <f t="shared" si="3"/>
        <v>100</v>
      </c>
      <c r="R6" s="34">
        <f t="shared" si="3"/>
        <v>1600</v>
      </c>
      <c r="S6" s="34">
        <f t="shared" si="3"/>
        <v>15713</v>
      </c>
      <c r="T6" s="34">
        <f t="shared" si="3"/>
        <v>40.909999999999997</v>
      </c>
      <c r="U6" s="34">
        <f t="shared" si="3"/>
        <v>384.09</v>
      </c>
      <c r="V6" s="34">
        <f t="shared" si="3"/>
        <v>1357</v>
      </c>
      <c r="W6" s="34">
        <f t="shared" si="3"/>
        <v>0.52</v>
      </c>
      <c r="X6" s="34">
        <f t="shared" si="3"/>
        <v>2609.62</v>
      </c>
      <c r="Y6" s="35">
        <f>IF(Y7="",NA(),Y7)</f>
        <v>62.84</v>
      </c>
      <c r="Z6" s="35">
        <f t="shared" ref="Z6:AH6" si="4">IF(Z7="",NA(),Z7)</f>
        <v>58.95</v>
      </c>
      <c r="AA6" s="35">
        <f t="shared" si="4"/>
        <v>56.83</v>
      </c>
      <c r="AB6" s="35">
        <f t="shared" si="4"/>
        <v>55.25</v>
      </c>
      <c r="AC6" s="35">
        <f t="shared" si="4"/>
        <v>56.72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56.82</v>
      </c>
      <c r="BR6" s="35">
        <f t="shared" ref="BR6:BZ6" si="8">IF(BR7="",NA(),BR7)</f>
        <v>49.91</v>
      </c>
      <c r="BS6" s="35">
        <f t="shared" si="8"/>
        <v>50.5</v>
      </c>
      <c r="BT6" s="35">
        <f t="shared" si="8"/>
        <v>49.42</v>
      </c>
      <c r="BU6" s="35">
        <f t="shared" si="8"/>
        <v>41.47</v>
      </c>
      <c r="BV6" s="35">
        <f t="shared" si="8"/>
        <v>42.48</v>
      </c>
      <c r="BW6" s="35">
        <f t="shared" si="8"/>
        <v>41.04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162.85</v>
      </c>
      <c r="CC6" s="35">
        <f t="shared" ref="CC6:CK6" si="9">IF(CC7="",NA(),CC7)</f>
        <v>185.08</v>
      </c>
      <c r="CD6" s="35">
        <f t="shared" si="9"/>
        <v>185.71</v>
      </c>
      <c r="CE6" s="35">
        <f t="shared" si="9"/>
        <v>188.89</v>
      </c>
      <c r="CF6" s="35">
        <f t="shared" si="9"/>
        <v>220.45</v>
      </c>
      <c r="CG6" s="35">
        <f t="shared" si="9"/>
        <v>343.8</v>
      </c>
      <c r="CH6" s="35">
        <f t="shared" si="9"/>
        <v>357.08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50.95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69.209999999999994</v>
      </c>
      <c r="CR6" s="35">
        <f t="shared" si="10"/>
        <v>46.06</v>
      </c>
      <c r="CS6" s="35">
        <f t="shared" si="10"/>
        <v>45.95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87.51</v>
      </c>
      <c r="CY6" s="35">
        <f t="shared" ref="CY6:DG6" si="11">IF(CY7="",NA(),CY7)</f>
        <v>90.66</v>
      </c>
      <c r="CZ6" s="35">
        <f t="shared" si="11"/>
        <v>94.1</v>
      </c>
      <c r="DA6" s="35">
        <f t="shared" si="11"/>
        <v>94.86</v>
      </c>
      <c r="DB6" s="35">
        <f t="shared" si="11"/>
        <v>94.33</v>
      </c>
      <c r="DC6" s="35">
        <f t="shared" si="11"/>
        <v>72.989999999999995</v>
      </c>
      <c r="DD6" s="35">
        <f t="shared" si="11"/>
        <v>71.97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244619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8.66</v>
      </c>
      <c r="Q7" s="38">
        <v>100</v>
      </c>
      <c r="R7" s="38">
        <v>1600</v>
      </c>
      <c r="S7" s="38">
        <v>15713</v>
      </c>
      <c r="T7" s="38">
        <v>40.909999999999997</v>
      </c>
      <c r="U7" s="38">
        <v>384.09</v>
      </c>
      <c r="V7" s="38">
        <v>1357</v>
      </c>
      <c r="W7" s="38">
        <v>0.52</v>
      </c>
      <c r="X7" s="38">
        <v>2609.62</v>
      </c>
      <c r="Y7" s="38">
        <v>62.84</v>
      </c>
      <c r="Z7" s="38">
        <v>58.95</v>
      </c>
      <c r="AA7" s="38">
        <v>56.83</v>
      </c>
      <c r="AB7" s="38">
        <v>55.25</v>
      </c>
      <c r="AC7" s="38">
        <v>56.72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56.82</v>
      </c>
      <c r="BR7" s="38">
        <v>49.91</v>
      </c>
      <c r="BS7" s="38">
        <v>50.5</v>
      </c>
      <c r="BT7" s="38">
        <v>49.42</v>
      </c>
      <c r="BU7" s="38">
        <v>41.47</v>
      </c>
      <c r="BV7" s="38">
        <v>42.48</v>
      </c>
      <c r="BW7" s="38">
        <v>41.04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162.85</v>
      </c>
      <c r="CC7" s="38">
        <v>185.08</v>
      </c>
      <c r="CD7" s="38">
        <v>185.71</v>
      </c>
      <c r="CE7" s="38">
        <v>188.89</v>
      </c>
      <c r="CF7" s="38">
        <v>220.45</v>
      </c>
      <c r="CG7" s="38">
        <v>343.8</v>
      </c>
      <c r="CH7" s="38">
        <v>357.08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50.95</v>
      </c>
      <c r="CN7" s="38" t="s">
        <v>115</v>
      </c>
      <c r="CO7" s="38" t="s">
        <v>115</v>
      </c>
      <c r="CP7" s="38" t="s">
        <v>115</v>
      </c>
      <c r="CQ7" s="38">
        <v>69.209999999999994</v>
      </c>
      <c r="CR7" s="38">
        <v>46.06</v>
      </c>
      <c r="CS7" s="38">
        <v>45.95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87.51</v>
      </c>
      <c r="CY7" s="38">
        <v>90.66</v>
      </c>
      <c r="CZ7" s="38">
        <v>94.1</v>
      </c>
      <c r="DA7" s="38">
        <v>94.86</v>
      </c>
      <c r="DB7" s="38">
        <v>94.33</v>
      </c>
      <c r="DC7" s="38">
        <v>72.989999999999995</v>
      </c>
      <c r="DD7" s="38">
        <v>71.97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中西　豊</cp:lastModifiedBy>
  <cp:lastPrinted>2018-01-29T03:21:34Z</cp:lastPrinted>
  <dcterms:created xsi:type="dcterms:W3CDTF">2017-12-25T02:30:25Z</dcterms:created>
  <dcterms:modified xsi:type="dcterms:W3CDTF">2018-01-29T05:19:43Z</dcterms:modified>
  <cp:category/>
</cp:coreProperties>
</file>