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5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I86" i="4"/>
  <c r="E86" i="4"/>
  <c r="AT10" i="4"/>
  <c r="AD10" i="4"/>
  <c r="W10" i="4"/>
  <c r="I10" i="4"/>
  <c r="BB8" i="4"/>
  <c r="AL8" i="4"/>
  <c r="P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<sst xmlns="http://schemas.openxmlformats.org/spreadsheetml/2006/main" count="251" uniqueCount="125">
  <si>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</si>
  <si>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</si>
  <si>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</si>
  <si>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</si>
  <si>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</si>
  <si>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</si>
  <si>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</si>
  <si>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</si>
  <si>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</si>
  <si>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</si>
  <si>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</si>
  <si>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</si>
  <si>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</si>
  <si>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</si>
  <si>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</si>
  <si>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</si>
  <si>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</si>
  <si>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</si>
  <si>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</si>
  <si>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</si>
  <si>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</si>
  <si>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</si>
  <si>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</si>
  <si>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</si>
  <si>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</si>
  <si>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</si>
  <si>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</si>
  <si>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</si>
  <si>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</si>
  <si>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</si>
  <si>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</si>
  <si>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</si>
  <si>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</si>
  <si>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</si>
  <si>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</si>
  <si>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</si>
  <si>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</si>
  <si>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</si>
  <si>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</si>
  <si>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</si>
  <si>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</si>
  <si>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</si>
  <si>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</si>
  <si>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</si>
  <si>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</si>
  <si>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</si>
  <si>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</si>
  <si>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</si>
  <si>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</si>
  <si>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</si>
  <si>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</si>
  <si>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</si>
  <si>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</si>
  <si>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</si>
  <si>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</si>
  <si>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</si>
  <si>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</si>
  <si>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</si>
  <si>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</si>
  <si>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</si>
  <si>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</si>
  <si>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</si>
  <si>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</si>
  <si>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</si>
  <si>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</si>
  <si>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</si>
  <si>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</si>
  <si>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</si>
  <si>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</si>
  <si>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</si>
  <si>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</si>
  <si>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</si>
  <si>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</si>
  <si>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</si>
  <si>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</si>
  <si>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</si>
  <si>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</si>
  <si>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</si>
  <si>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</si>
  <si>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</si>
  <si>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</si>
  <si>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</si>
  <si>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</si>
  <si>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</si>
  <si>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</si>
  <si>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</si>
  <si>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</si>
  <si>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</si>
  <si>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</si>
  <si>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</si>
  <si>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</si>
  <si>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</si>
  <si>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</si>
  <si>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</si>
  <si>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</si>
  <si>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</si>
  <si>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</si>
  <si>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</si>
  <si>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</si>
  <si>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</si>
  <si>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</si>
  <si>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</si>
  <si>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</si>
  <si>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</si>
  <si>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</si>
  <si>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</si>
  <si>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</si>
  <si>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</si>
  <si>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</si>
  <si>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大台町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</si>
  <si>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</si>
  <si>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</si>
  <si>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</si>
  <si>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</si>
  <si>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</si>
  <si>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</si>
  <si>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</si>
  <si>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</si>
  <si>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</si>
  <si>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</si>
  <si>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</si>
  <si>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戸別の施設であり、大きな改修はない。</t>
    <phoneticPr fontId="7"/>
  </si>
  <si>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今後は高齢化・過疎化による人口減少が見込まれる地域であり、使用料収入の減少に対する検討が必要になってくると予測している。
　また、施設維持管理費の節減を図り、経営の安定化に努めていく必要がある。</t>
    <phoneticPr fontId="7"/>
  </si>
  <si>
    <t>　収益的収支比率、経費回収率について、前年度と比較し改善の傾向が見られた。
　本来、料金収入で会計全体を賄う独立採算による経営が基本と考えるが、本町の地域実情等を勘案すると、現状の料金収入のみで運営することは困難な状況であり、一般会計からの繰入金に頼らざるを得ない状況となっている。
　また、汚水処理原価については前年度に比べ改善の兆しはみられるものの高い水準にあり、浄化槽にかかる修繕費等の維持管理費が近年増大していることが要因であると考えられる。
　以上のことから、今後も経営状況の改善に向けた取り組みは重要な課題であり、維持管理費等の節減に努めていく必要がある。</t>
    <rPh sb="19" eb="22">
      <t>ゼンネンド</t>
    </rPh>
    <rPh sb="23" eb="25">
      <t>ヒカク</t>
    </rPh>
    <rPh sb="26" eb="28">
      <t>カイゼン</t>
    </rPh>
    <rPh sb="32" eb="33">
      <t>ミ</t>
    </rPh>
    <rPh sb="157" eb="159">
      <t>ゼンネン</t>
    </rPh>
    <rPh sb="159" eb="160">
      <t>ド</t>
    </rPh>
    <rPh sb="161" eb="162">
      <t>クラ</t>
    </rPh>
    <rPh sb="163" eb="165">
      <t>カイゼン</t>
    </rPh>
    <rPh sb="166" eb="167">
      <t>キザ</t>
    </rPh>
    <rPh sb="176" eb="177">
      <t>タカ</t>
    </rPh>
    <rPh sb="178" eb="180">
      <t>スイジュン</t>
    </rPh>
    <rPh sb="278" eb="280">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</si>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</sst>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3C-477A-9DD9-099584EC9F1E}"/>
            </c:ext>
          </c:extLst>
        </c:ser>
        <c:dLbls>
          <c:showLegendKey val="0"/>
          <c:showVal val="0"/>
          <c:showCatName val="0"/>
          <c:showSerName val="0"/>
          <c:showPercent val="0"/>
          <c:showBubbleSize val="0"/>
        </c:dLbls>
        <c:gapWidth val="150"/>
        <c:axId val="84146816"/>
        <c:axId val="8448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23C-477A-9DD9-099584EC9F1E}"/>
            </c:ext>
          </c:extLst>
        </c:ser>
        <c:dLbls>
          <c:showLegendKey val="0"/>
          <c:showVal val="0"/>
          <c:showCatName val="0"/>
          <c:showSerName val="0"/>
          <c:showPercent val="0"/>
          <c:showBubbleSize val="0"/>
        </c:dLbls>
        <c:marker val="1"/>
        <c:smooth val="0"/>
        <c:axId val="84146816"/>
        <c:axId val="84488960"/>
      </c:lineChart>
      <c:dateAx>
        <c:axId val="84146816"/>
        <c:scaling>
          <c:orientation val="minMax"/>
        </c:scaling>
        <c:delete val="1"/>
        <c:axPos val="b"/>
        <c:numFmt formatCode="ge" sourceLinked="1"/>
        <c:majorTickMark val="none"/>
        <c:minorTickMark val="none"/>
        <c:tickLblPos val="none"/>
        <c:crossAx val="84488960"/>
        <c:crosses val="autoZero"/>
        <c:auto val="1"/>
        <c:lblOffset val="100"/>
        <c:baseTimeUnit val="years"/>
      </c:dateAx>
      <c:valAx>
        <c:axId val="844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formatCode="#,##0.00;&quot;△&quot;#,##0.00;&quot;-&quot;">
                  <c:v>100</c:v>
                </c:pt>
                <c:pt idx="4" formatCode="#,##0.00;&quot;△&quot;#,##0.00;&quot;-&quot;">
                  <c:v>100</c:v>
                </c:pt>
              </c:numCache>
            </c:numRef>
          </c:val>
          <c:extLst xmlns:c16r2="http://schemas.microsoft.com/office/drawing/2015/06/chart">
            <c:ext xmlns:c16="http://schemas.microsoft.com/office/drawing/2014/chart" uri="{C3380CC4-5D6E-409C-BE32-E72D297353CC}">
              <c16:uniqueId val="{00000000-D030-47EA-9162-4FDD49CC2153}"/>
            </c:ext>
          </c:extLst>
        </c:ser>
        <c:dLbls>
          <c:showLegendKey val="0"/>
          <c:showVal val="0"/>
          <c:showCatName val="0"/>
          <c:showSerName val="0"/>
          <c:showPercent val="0"/>
          <c:showBubbleSize val="0"/>
        </c:dLbls>
        <c:gapWidth val="150"/>
        <c:axId val="87845120"/>
        <c:axId val="878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53.84</c:v>
                </c:pt>
                <c:pt idx="3">
                  <c:v>60.25</c:v>
                </c:pt>
                <c:pt idx="4">
                  <c:v>61.94</c:v>
                </c:pt>
              </c:numCache>
            </c:numRef>
          </c:val>
          <c:smooth val="0"/>
          <c:extLst xmlns:c16r2="http://schemas.microsoft.com/office/drawing/2015/06/chart">
            <c:ext xmlns:c16="http://schemas.microsoft.com/office/drawing/2014/chart" uri="{C3380CC4-5D6E-409C-BE32-E72D297353CC}">
              <c16:uniqueId val="{00000001-D030-47EA-9162-4FDD49CC2153}"/>
            </c:ext>
          </c:extLst>
        </c:ser>
        <c:dLbls>
          <c:showLegendKey val="0"/>
          <c:showVal val="0"/>
          <c:showCatName val="0"/>
          <c:showSerName val="0"/>
          <c:showPercent val="0"/>
          <c:showBubbleSize val="0"/>
        </c:dLbls>
        <c:marker val="1"/>
        <c:smooth val="0"/>
        <c:axId val="87845120"/>
        <c:axId val="87855488"/>
      </c:lineChart>
      <c:dateAx>
        <c:axId val="87845120"/>
        <c:scaling>
          <c:orientation val="minMax"/>
        </c:scaling>
        <c:delete val="1"/>
        <c:axPos val="b"/>
        <c:numFmt formatCode="ge" sourceLinked="1"/>
        <c:majorTickMark val="none"/>
        <c:minorTickMark val="none"/>
        <c:tickLblPos val="none"/>
        <c:crossAx val="87855488"/>
        <c:crosses val="autoZero"/>
        <c:auto val="1"/>
        <c:lblOffset val="100"/>
        <c:baseTimeUnit val="years"/>
      </c:dateAx>
      <c:valAx>
        <c:axId val="878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8D7-4009-A71A-31A6E87DB98A}"/>
            </c:ext>
          </c:extLst>
        </c:ser>
        <c:dLbls>
          <c:showLegendKey val="0"/>
          <c:showVal val="0"/>
          <c:showCatName val="0"/>
          <c:showSerName val="0"/>
          <c:showPercent val="0"/>
          <c:showBubbleSize val="0"/>
        </c:dLbls>
        <c:gapWidth val="150"/>
        <c:axId val="87894656"/>
        <c:axId val="878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95.04</c:v>
                </c:pt>
                <c:pt idx="3">
                  <c:v>95.26</c:v>
                </c:pt>
                <c:pt idx="4">
                  <c:v>94.14</c:v>
                </c:pt>
              </c:numCache>
            </c:numRef>
          </c:val>
          <c:smooth val="0"/>
          <c:extLst xmlns:c16r2="http://schemas.microsoft.com/office/drawing/2015/06/chart">
            <c:ext xmlns:c16="http://schemas.microsoft.com/office/drawing/2014/chart" uri="{C3380CC4-5D6E-409C-BE32-E72D297353CC}">
              <c16:uniqueId val="{00000001-E8D7-4009-A71A-31A6E87DB98A}"/>
            </c:ext>
          </c:extLst>
        </c:ser>
        <c:dLbls>
          <c:showLegendKey val="0"/>
          <c:showVal val="0"/>
          <c:showCatName val="0"/>
          <c:showSerName val="0"/>
          <c:showPercent val="0"/>
          <c:showBubbleSize val="0"/>
        </c:dLbls>
        <c:marker val="1"/>
        <c:smooth val="0"/>
        <c:axId val="87894656"/>
        <c:axId val="87896832"/>
      </c:lineChart>
      <c:dateAx>
        <c:axId val="87894656"/>
        <c:scaling>
          <c:orientation val="minMax"/>
        </c:scaling>
        <c:delete val="1"/>
        <c:axPos val="b"/>
        <c:numFmt formatCode="ge" sourceLinked="1"/>
        <c:majorTickMark val="none"/>
        <c:minorTickMark val="none"/>
        <c:tickLblPos val="none"/>
        <c:crossAx val="87896832"/>
        <c:crosses val="autoZero"/>
        <c:auto val="1"/>
        <c:lblOffset val="100"/>
        <c:baseTimeUnit val="years"/>
      </c:dateAx>
      <c:valAx>
        <c:axId val="878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88.09</c:v>
                </c:pt>
                <c:pt idx="1">
                  <c:v>88.09</c:v>
                </c:pt>
                <c:pt idx="2">
                  <c:v>88.09</c:v>
                </c:pt>
                <c:pt idx="3">
                  <c:v>90.2</c:v>
                </c:pt>
                <c:pt idx="4">
                  <c:v>91.87</c:v>
                </c:pt>
              </c:numCache>
            </c:numRef>
          </c:val>
          <c:extLst xmlns:c16r2="http://schemas.microsoft.com/office/drawing/2015/06/chart">
            <c:ext xmlns:c16="http://schemas.microsoft.com/office/drawing/2014/chart" uri="{C3380CC4-5D6E-409C-BE32-E72D297353CC}">
              <c16:uniqueId val="{00000000-B5C1-4D60-8ADA-20DB11891FA9}"/>
            </c:ext>
          </c:extLst>
        </c:ser>
        <c:dLbls>
          <c:showLegendKey val="0"/>
          <c:showVal val="0"/>
          <c:showCatName val="0"/>
          <c:showSerName val="0"/>
          <c:showPercent val="0"/>
          <c:showBubbleSize val="0"/>
        </c:dLbls>
        <c:gapWidth val="150"/>
        <c:axId val="84519936"/>
        <c:axId val="84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1-4D60-8ADA-20DB11891FA9}"/>
            </c:ext>
          </c:extLst>
        </c:ser>
        <c:dLbls>
          <c:showLegendKey val="0"/>
          <c:showVal val="0"/>
          <c:showCatName val="0"/>
          <c:showSerName val="0"/>
          <c:showPercent val="0"/>
          <c:showBubbleSize val="0"/>
        </c:dLbls>
        <c:marker val="1"/>
        <c:smooth val="0"/>
        <c:axId val="84519936"/>
        <c:axId val="84530304"/>
      </c:lineChart>
      <c:dateAx>
        <c:axId val="84519936"/>
        <c:scaling>
          <c:orientation val="minMax"/>
        </c:scaling>
        <c:delete val="1"/>
        <c:axPos val="b"/>
        <c:numFmt formatCode="ge" sourceLinked="1"/>
        <c:majorTickMark val="none"/>
        <c:minorTickMark val="none"/>
        <c:tickLblPos val="none"/>
        <c:crossAx val="84530304"/>
        <c:crosses val="autoZero"/>
        <c:auto val="1"/>
        <c:lblOffset val="100"/>
        <c:baseTimeUnit val="years"/>
      </c:dateAx>
      <c:valAx>
        <c:axId val="84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35-4BF4-A8F7-4710B88FAA16}"/>
            </c:ext>
          </c:extLst>
        </c:ser>
        <c:dLbls>
          <c:showLegendKey val="0"/>
          <c:showVal val="0"/>
          <c:showCatName val="0"/>
          <c:showSerName val="0"/>
          <c:showPercent val="0"/>
          <c:showBubbleSize val="0"/>
        </c:dLbls>
        <c:gapWidth val="150"/>
        <c:axId val="85208448"/>
        <c:axId val="852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35-4BF4-A8F7-4710B88FAA16}"/>
            </c:ext>
          </c:extLst>
        </c:ser>
        <c:dLbls>
          <c:showLegendKey val="0"/>
          <c:showVal val="0"/>
          <c:showCatName val="0"/>
          <c:showSerName val="0"/>
          <c:showPercent val="0"/>
          <c:showBubbleSize val="0"/>
        </c:dLbls>
        <c:marker val="1"/>
        <c:smooth val="0"/>
        <c:axId val="85208448"/>
        <c:axId val="85227008"/>
      </c:lineChart>
      <c:dateAx>
        <c:axId val="85208448"/>
        <c:scaling>
          <c:orientation val="minMax"/>
        </c:scaling>
        <c:delete val="1"/>
        <c:axPos val="b"/>
        <c:numFmt formatCode="ge" sourceLinked="1"/>
        <c:majorTickMark val="none"/>
        <c:minorTickMark val="none"/>
        <c:tickLblPos val="none"/>
        <c:crossAx val="85227008"/>
        <c:crosses val="autoZero"/>
        <c:auto val="1"/>
        <c:lblOffset val="100"/>
        <c:baseTimeUnit val="years"/>
      </c:dateAx>
      <c:valAx>
        <c:axId val="852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A6-42B0-93F8-502C508C4ED9}"/>
            </c:ext>
          </c:extLst>
        </c:ser>
        <c:dLbls>
          <c:showLegendKey val="0"/>
          <c:showVal val="0"/>
          <c:showCatName val="0"/>
          <c:showSerName val="0"/>
          <c:showPercent val="0"/>
          <c:showBubbleSize val="0"/>
        </c:dLbls>
        <c:gapWidth val="150"/>
        <c:axId val="85258240"/>
        <c:axId val="8526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A6-42B0-93F8-502C508C4ED9}"/>
            </c:ext>
          </c:extLst>
        </c:ser>
        <c:dLbls>
          <c:showLegendKey val="0"/>
          <c:showVal val="0"/>
          <c:showCatName val="0"/>
          <c:showSerName val="0"/>
          <c:showPercent val="0"/>
          <c:showBubbleSize val="0"/>
        </c:dLbls>
        <c:marker val="1"/>
        <c:smooth val="0"/>
        <c:axId val="85258240"/>
        <c:axId val="85260160"/>
      </c:lineChart>
      <c:dateAx>
        <c:axId val="85258240"/>
        <c:scaling>
          <c:orientation val="minMax"/>
        </c:scaling>
        <c:delete val="1"/>
        <c:axPos val="b"/>
        <c:numFmt formatCode="ge" sourceLinked="1"/>
        <c:majorTickMark val="none"/>
        <c:minorTickMark val="none"/>
        <c:tickLblPos val="none"/>
        <c:crossAx val="85260160"/>
        <c:crosses val="autoZero"/>
        <c:auto val="1"/>
        <c:lblOffset val="100"/>
        <c:baseTimeUnit val="years"/>
      </c:dateAx>
      <c:valAx>
        <c:axId val="8526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5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3A2-46F8-95EA-1AB92A947E14}"/>
            </c:ext>
          </c:extLst>
        </c:ser>
        <c:dLbls>
          <c:showLegendKey val="0"/>
          <c:showVal val="0"/>
          <c:showCatName val="0"/>
          <c:showSerName val="0"/>
          <c:showPercent val="0"/>
          <c:showBubbleSize val="0"/>
        </c:dLbls>
        <c:gapWidth val="150"/>
        <c:axId val="85375232"/>
        <c:axId val="8538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3A2-46F8-95EA-1AB92A947E14}"/>
            </c:ext>
          </c:extLst>
        </c:ser>
        <c:dLbls>
          <c:showLegendKey val="0"/>
          <c:showVal val="0"/>
          <c:showCatName val="0"/>
          <c:showSerName val="0"/>
          <c:showPercent val="0"/>
          <c:showBubbleSize val="0"/>
        </c:dLbls>
        <c:marker val="1"/>
        <c:smooth val="0"/>
        <c:axId val="85375232"/>
        <c:axId val="85381504"/>
      </c:lineChart>
      <c:dateAx>
        <c:axId val="85375232"/>
        <c:scaling>
          <c:orientation val="minMax"/>
        </c:scaling>
        <c:delete val="1"/>
        <c:axPos val="b"/>
        <c:numFmt formatCode="ge" sourceLinked="1"/>
        <c:majorTickMark val="none"/>
        <c:minorTickMark val="none"/>
        <c:tickLblPos val="none"/>
        <c:crossAx val="85381504"/>
        <c:crosses val="autoZero"/>
        <c:auto val="1"/>
        <c:lblOffset val="100"/>
        <c:baseTimeUnit val="years"/>
      </c:dateAx>
      <c:valAx>
        <c:axId val="8538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16-42C4-BD05-CDD3C796A8E4}"/>
            </c:ext>
          </c:extLst>
        </c:ser>
        <c:dLbls>
          <c:showLegendKey val="0"/>
          <c:showVal val="0"/>
          <c:showCatName val="0"/>
          <c:showSerName val="0"/>
          <c:showPercent val="0"/>
          <c:showBubbleSize val="0"/>
        </c:dLbls>
        <c:gapWidth val="150"/>
        <c:axId val="85416960"/>
        <c:axId val="8541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16-42C4-BD05-CDD3C796A8E4}"/>
            </c:ext>
          </c:extLst>
        </c:ser>
        <c:dLbls>
          <c:showLegendKey val="0"/>
          <c:showVal val="0"/>
          <c:showCatName val="0"/>
          <c:showSerName val="0"/>
          <c:showPercent val="0"/>
          <c:showBubbleSize val="0"/>
        </c:dLbls>
        <c:marker val="1"/>
        <c:smooth val="0"/>
        <c:axId val="85416960"/>
        <c:axId val="85419136"/>
      </c:lineChart>
      <c:dateAx>
        <c:axId val="85416960"/>
        <c:scaling>
          <c:orientation val="minMax"/>
        </c:scaling>
        <c:delete val="1"/>
        <c:axPos val="b"/>
        <c:numFmt formatCode="ge" sourceLinked="1"/>
        <c:majorTickMark val="none"/>
        <c:minorTickMark val="none"/>
        <c:tickLblPos val="none"/>
        <c:crossAx val="85419136"/>
        <c:crosses val="autoZero"/>
        <c:auto val="1"/>
        <c:lblOffset val="100"/>
        <c:baseTimeUnit val="years"/>
      </c:dateAx>
      <c:valAx>
        <c:axId val="8541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474.53</c:v>
                </c:pt>
                <c:pt idx="1">
                  <c:v>491.26</c:v>
                </c:pt>
                <c:pt idx="2">
                  <c:v>482.84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ECC-4847-A65F-9D4EB293379B}"/>
            </c:ext>
          </c:extLst>
        </c:ser>
        <c:dLbls>
          <c:showLegendKey val="0"/>
          <c:showVal val="0"/>
          <c:showCatName val="0"/>
          <c:showSerName val="0"/>
          <c:showPercent val="0"/>
          <c:showBubbleSize val="0"/>
        </c:dLbls>
        <c:gapWidth val="150"/>
        <c:axId val="85456384"/>
        <c:axId val="854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261.08</c:v>
                </c:pt>
                <c:pt idx="3">
                  <c:v>241.49</c:v>
                </c:pt>
                <c:pt idx="4">
                  <c:v>248.44</c:v>
                </c:pt>
              </c:numCache>
            </c:numRef>
          </c:val>
          <c:smooth val="0"/>
          <c:extLst xmlns:c16r2="http://schemas.microsoft.com/office/drawing/2015/06/chart">
            <c:ext xmlns:c16="http://schemas.microsoft.com/office/drawing/2014/chart" uri="{C3380CC4-5D6E-409C-BE32-E72D297353CC}">
              <c16:uniqueId val="{00000001-7ECC-4847-A65F-9D4EB293379B}"/>
            </c:ext>
          </c:extLst>
        </c:ser>
        <c:dLbls>
          <c:showLegendKey val="0"/>
          <c:showVal val="0"/>
          <c:showCatName val="0"/>
          <c:showSerName val="0"/>
          <c:showPercent val="0"/>
          <c:showBubbleSize val="0"/>
        </c:dLbls>
        <c:marker val="1"/>
        <c:smooth val="0"/>
        <c:axId val="85456384"/>
        <c:axId val="85458304"/>
      </c:lineChart>
      <c:dateAx>
        <c:axId val="85456384"/>
        <c:scaling>
          <c:orientation val="minMax"/>
        </c:scaling>
        <c:delete val="1"/>
        <c:axPos val="b"/>
        <c:numFmt formatCode="ge" sourceLinked="1"/>
        <c:majorTickMark val="none"/>
        <c:minorTickMark val="none"/>
        <c:tickLblPos val="none"/>
        <c:crossAx val="85458304"/>
        <c:crosses val="autoZero"/>
        <c:auto val="1"/>
        <c:lblOffset val="100"/>
        <c:baseTimeUnit val="years"/>
      </c:dateAx>
      <c:valAx>
        <c:axId val="854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69.06</c:v>
                </c:pt>
                <c:pt idx="1">
                  <c:v>66.959999999999994</c:v>
                </c:pt>
                <c:pt idx="2">
                  <c:v>63.06</c:v>
                </c:pt>
                <c:pt idx="3">
                  <c:v>61.58</c:v>
                </c:pt>
                <c:pt idx="4">
                  <c:v>62.22</c:v>
                </c:pt>
              </c:numCache>
            </c:numRef>
          </c:val>
          <c:extLst xmlns:c16r2="http://schemas.microsoft.com/office/drawing/2015/06/chart">
            <c:ext xmlns:c16="http://schemas.microsoft.com/office/drawing/2014/chart" uri="{C3380CC4-5D6E-409C-BE32-E72D297353CC}">
              <c16:uniqueId val="{00000000-C2DE-4393-8FDB-AAAB289214B7}"/>
            </c:ext>
          </c:extLst>
        </c:ser>
        <c:dLbls>
          <c:showLegendKey val="0"/>
          <c:showVal val="0"/>
          <c:showCatName val="0"/>
          <c:showSerName val="0"/>
          <c:showPercent val="0"/>
          <c:showBubbleSize val="0"/>
        </c:dLbls>
        <c:gapWidth val="150"/>
        <c:axId val="85493632"/>
        <c:axId val="8549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68.61</c:v>
                </c:pt>
                <c:pt idx="3">
                  <c:v>65.7</c:v>
                </c:pt>
                <c:pt idx="4">
                  <c:v>66.73</c:v>
                </c:pt>
              </c:numCache>
            </c:numRef>
          </c:val>
          <c:smooth val="0"/>
          <c:extLst xmlns:c16r2="http://schemas.microsoft.com/office/drawing/2015/06/chart">
            <c:ext xmlns:c16="http://schemas.microsoft.com/office/drawing/2014/chart" uri="{C3380CC4-5D6E-409C-BE32-E72D297353CC}">
              <c16:uniqueId val="{00000001-C2DE-4393-8FDB-AAAB289214B7}"/>
            </c:ext>
          </c:extLst>
        </c:ser>
        <c:dLbls>
          <c:showLegendKey val="0"/>
          <c:showVal val="0"/>
          <c:showCatName val="0"/>
          <c:showSerName val="0"/>
          <c:showPercent val="0"/>
          <c:showBubbleSize val="0"/>
        </c:dLbls>
        <c:marker val="1"/>
        <c:smooth val="0"/>
        <c:axId val="85493632"/>
        <c:axId val="85495808"/>
      </c:lineChart>
      <c:dateAx>
        <c:axId val="85493632"/>
        <c:scaling>
          <c:orientation val="minMax"/>
        </c:scaling>
        <c:delete val="1"/>
        <c:axPos val="b"/>
        <c:numFmt formatCode="ge" sourceLinked="1"/>
        <c:majorTickMark val="none"/>
        <c:minorTickMark val="none"/>
        <c:tickLblPos val="none"/>
        <c:crossAx val="85495808"/>
        <c:crosses val="autoZero"/>
        <c:auto val="1"/>
        <c:lblOffset val="100"/>
        <c:baseTimeUnit val="years"/>
      </c:dateAx>
      <c:valAx>
        <c:axId val="8549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293.38</c:v>
                </c:pt>
                <c:pt idx="1">
                  <c:v>305.8</c:v>
                </c:pt>
                <c:pt idx="2">
                  <c:v>388.82</c:v>
                </c:pt>
                <c:pt idx="3">
                  <c:v>423.81</c:v>
                </c:pt>
                <c:pt idx="4">
                  <c:v>419.37</c:v>
                </c:pt>
              </c:numCache>
            </c:numRef>
          </c:val>
          <c:extLst xmlns:c16r2="http://schemas.microsoft.com/office/drawing/2015/06/chart">
            <c:ext xmlns:c16="http://schemas.microsoft.com/office/drawing/2014/chart" uri="{C3380CC4-5D6E-409C-BE32-E72D297353CC}">
              <c16:uniqueId val="{00000000-EEFB-4AF4-86B7-EBF6AC29BB38}"/>
            </c:ext>
          </c:extLst>
        </c:ser>
        <c:dLbls>
          <c:showLegendKey val="0"/>
          <c:showVal val="0"/>
          <c:showCatName val="0"/>
          <c:showSerName val="0"/>
          <c:showPercent val="0"/>
          <c:showBubbleSize val="0"/>
        </c:dLbls>
        <c:gapWidth val="150"/>
        <c:axId val="85518208"/>
        <c:axId val="855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241.18</c:v>
                </c:pt>
                <c:pt idx="3">
                  <c:v>247.94</c:v>
                </c:pt>
                <c:pt idx="4">
                  <c:v>241.29</c:v>
                </c:pt>
              </c:numCache>
            </c:numRef>
          </c:val>
          <c:smooth val="0"/>
          <c:extLst xmlns:c16r2="http://schemas.microsoft.com/office/drawing/2015/06/chart">
            <c:ext xmlns:c16="http://schemas.microsoft.com/office/drawing/2014/chart" uri="{C3380CC4-5D6E-409C-BE32-E72D297353CC}">
              <c16:uniqueId val="{00000001-EEFB-4AF4-86B7-EBF6AC29BB38}"/>
            </c:ext>
          </c:extLst>
        </c:ser>
        <c:dLbls>
          <c:showLegendKey val="0"/>
          <c:showVal val="0"/>
          <c:showCatName val="0"/>
          <c:showSerName val="0"/>
          <c:showPercent val="0"/>
          <c:showBubbleSize val="0"/>
        </c:dLbls>
        <c:marker val="1"/>
        <c:smooth val="0"/>
        <c:axId val="85518208"/>
        <c:axId val="85520384"/>
      </c:lineChart>
      <c:dateAx>
        <c:axId val="85518208"/>
        <c:scaling>
          <c:orientation val="minMax"/>
        </c:scaling>
        <c:delete val="1"/>
        <c:axPos val="b"/>
        <c:numFmt formatCode="ge" sourceLinked="1"/>
        <c:majorTickMark val="none"/>
        <c:minorTickMark val="none"/>
        <c:tickLblPos val="none"/>
        <c:crossAx val="85520384"/>
        <c:crosses val="autoZero"/>
        <c:auto val="1"/>
        <c:lblOffset val="100"/>
        <c:baseTimeUnit val="years"/>
      </c:dateAx>
      <c:valAx>
        <c:axId val="855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8" sqref="B8:H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三重県　大台町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
        <v>124</v>
      </c>
      <c r="AE8" s="73"/>
      <c r="AF8" s="73"/>
      <c r="AG8" s="73"/>
      <c r="AH8" s="73"/>
      <c r="AI8" s="73"/>
      <c r="AJ8" s="73"/>
      <c r="AK8" s="4"/>
      <c r="AL8" s="67">
        <f>データ!S6</f>
        <v>9721</v>
      </c>
      <c r="AM8" s="67"/>
      <c r="AN8" s="67"/>
      <c r="AO8" s="67"/>
      <c r="AP8" s="67"/>
      <c r="AQ8" s="67"/>
      <c r="AR8" s="67"/>
      <c r="AS8" s="67"/>
      <c r="AT8" s="66">
        <f>データ!T6</f>
        <v>362.86</v>
      </c>
      <c r="AU8" s="66"/>
      <c r="AV8" s="66"/>
      <c r="AW8" s="66"/>
      <c r="AX8" s="66"/>
      <c r="AY8" s="66"/>
      <c r="AZ8" s="66"/>
      <c r="BA8" s="66"/>
      <c r="BB8" s="66">
        <f>データ!U6</f>
        <v>26.79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28.76</v>
      </c>
      <c r="Q10" s="66"/>
      <c r="R10" s="66"/>
      <c r="S10" s="66"/>
      <c r="T10" s="66"/>
      <c r="U10" s="66"/>
      <c r="V10" s="66"/>
      <c r="W10" s="66">
        <f>データ!Q6</f>
        <v>100</v>
      </c>
      <c r="X10" s="66"/>
      <c r="Y10" s="66"/>
      <c r="Z10" s="66"/>
      <c r="AA10" s="66"/>
      <c r="AB10" s="66"/>
      <c r="AC10" s="66"/>
      <c r="AD10" s="67">
        <f>データ!R6</f>
        <v>4320</v>
      </c>
      <c r="AE10" s="67"/>
      <c r="AF10" s="67"/>
      <c r="AG10" s="67"/>
      <c r="AH10" s="67"/>
      <c r="AI10" s="67"/>
      <c r="AJ10" s="67"/>
      <c r="AK10" s="2"/>
      <c r="AL10" s="67">
        <f>データ!V6</f>
        <v>2776</v>
      </c>
      <c r="AM10" s="67"/>
      <c r="AN10" s="67"/>
      <c r="AO10" s="67"/>
      <c r="AP10" s="67"/>
      <c r="AQ10" s="67"/>
      <c r="AR10" s="67"/>
      <c r="AS10" s="67"/>
      <c r="AT10" s="66">
        <f>データ!W6</f>
        <v>362.08</v>
      </c>
      <c r="AU10" s="66"/>
      <c r="AV10" s="66"/>
      <c r="AW10" s="66"/>
      <c r="AX10" s="66"/>
      <c r="AY10" s="66"/>
      <c r="AZ10" s="66"/>
      <c r="BA10" s="66"/>
      <c r="BB10" s="66">
        <f>データ!X6</f>
        <v>7.67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244431</v>
      </c>
      <c r="D6" s="33">
        <f t="shared" si="3"/>
        <v>47</v>
      </c>
      <c r="E6" s="33">
        <f t="shared" si="3"/>
        <v>18</v>
      </c>
      <c r="F6" s="33">
        <f t="shared" si="3"/>
        <v>0</v>
      </c>
      <c r="G6" s="33">
        <f t="shared" si="3"/>
        <v>0</v>
      </c>
      <c r="H6" s="33" t="str">
        <f t="shared" si="3"/>
        <v>三重県　大台町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28.76</v>
      </c>
      <c r="Q6" s="34">
        <f t="shared" si="3"/>
        <v>100</v>
      </c>
      <c r="R6" s="34">
        <f t="shared" si="3"/>
        <v>4320</v>
      </c>
      <c r="S6" s="34">
        <f t="shared" si="3"/>
        <v>9721</v>
      </c>
      <c r="T6" s="34">
        <f t="shared" si="3"/>
        <v>362.86</v>
      </c>
      <c r="U6" s="34">
        <f t="shared" si="3"/>
        <v>26.79</v>
      </c>
      <c r="V6" s="34">
        <f t="shared" si="3"/>
        <v>2776</v>
      </c>
      <c r="W6" s="34">
        <f t="shared" si="3"/>
        <v>362.08</v>
      </c>
      <c r="X6" s="34">
        <f t="shared" si="3"/>
        <v>7.67</v>
      </c>
      <c r="Y6" s="35">
        <f>IF(Y7="",NA(),Y7)</f>
        <v>88.09</v>
      </c>
      <c r="Z6" s="35">
        <f t="shared" ref="Z6:AH6" si="4">IF(Z7="",NA(),Z7)</f>
        <v>88.09</v>
      </c>
      <c r="AA6" s="35">
        <f t="shared" si="4"/>
        <v>88.09</v>
      </c>
      <c r="AB6" s="35">
        <f t="shared" si="4"/>
        <v>90.2</v>
      </c>
      <c r="AC6" s="35">
        <f t="shared" si="4"/>
        <v>91.87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474.53</v>
      </c>
      <c r="BG6" s="35">
        <f t="shared" ref="BG6:BO6" si="7">IF(BG7="",NA(),BG7)</f>
        <v>491.26</v>
      </c>
      <c r="BH6" s="35">
        <f t="shared" si="7"/>
        <v>482.84</v>
      </c>
      <c r="BI6" s="34">
        <f t="shared" si="7"/>
        <v>0</v>
      </c>
      <c r="BJ6" s="34">
        <f t="shared" si="7"/>
        <v>0</v>
      </c>
      <c r="BK6" s="35">
        <f t="shared" si="7"/>
        <v>430.64</v>
      </c>
      <c r="BL6" s="35">
        <f t="shared" si="7"/>
        <v>446.63</v>
      </c>
      <c r="BM6" s="35">
        <f t="shared" si="7"/>
        <v>261.08</v>
      </c>
      <c r="BN6" s="35">
        <f t="shared" si="7"/>
        <v>241.49</v>
      </c>
      <c r="BO6" s="35">
        <f t="shared" si="7"/>
        <v>248.44</v>
      </c>
      <c r="BP6" s="34" t="str">
        <f>IF(BP7="","",IF(BP7="-","【-】","【"&amp;SUBSTITUTE(TEXT(BP7,"#,##0.00"),"-","△")&amp;"】"))</f>
        <v>【346.13】</v>
      </c>
      <c r="BQ6" s="35">
        <f>IF(BQ7="",NA(),BQ7)</f>
        <v>69.06</v>
      </c>
      <c r="BR6" s="35">
        <f t="shared" ref="BR6:BZ6" si="8">IF(BR7="",NA(),BR7)</f>
        <v>66.959999999999994</v>
      </c>
      <c r="BS6" s="35">
        <f t="shared" si="8"/>
        <v>63.06</v>
      </c>
      <c r="BT6" s="35">
        <f t="shared" si="8"/>
        <v>61.58</v>
      </c>
      <c r="BU6" s="35">
        <f t="shared" si="8"/>
        <v>62.22</v>
      </c>
      <c r="BV6" s="35">
        <f t="shared" si="8"/>
        <v>58.78</v>
      </c>
      <c r="BW6" s="35">
        <f t="shared" si="8"/>
        <v>58.53</v>
      </c>
      <c r="BX6" s="35">
        <f t="shared" si="8"/>
        <v>68.61</v>
      </c>
      <c r="BY6" s="35">
        <f t="shared" si="8"/>
        <v>65.7</v>
      </c>
      <c r="BZ6" s="35">
        <f t="shared" si="8"/>
        <v>66.73</v>
      </c>
      <c r="CA6" s="34" t="str">
        <f>IF(CA7="","",IF(CA7="-","【-】","【"&amp;SUBSTITUTE(TEXT(CA7,"#,##0.00"),"-","△")&amp;"】"))</f>
        <v>【59.83】</v>
      </c>
      <c r="CB6" s="35">
        <f>IF(CB7="",NA(),CB7)</f>
        <v>293.38</v>
      </c>
      <c r="CC6" s="35">
        <f t="shared" ref="CC6:CK6" si="9">IF(CC7="",NA(),CC7)</f>
        <v>305.8</v>
      </c>
      <c r="CD6" s="35">
        <f t="shared" si="9"/>
        <v>388.82</v>
      </c>
      <c r="CE6" s="35">
        <f t="shared" si="9"/>
        <v>423.81</v>
      </c>
      <c r="CF6" s="35">
        <f t="shared" si="9"/>
        <v>419.37</v>
      </c>
      <c r="CG6" s="35">
        <f t="shared" si="9"/>
        <v>257.02999999999997</v>
      </c>
      <c r="CH6" s="35">
        <f t="shared" si="9"/>
        <v>266.57</v>
      </c>
      <c r="CI6" s="35">
        <f t="shared" si="9"/>
        <v>241.18</v>
      </c>
      <c r="CJ6" s="35">
        <f t="shared" si="9"/>
        <v>247.94</v>
      </c>
      <c r="CK6" s="35">
        <f t="shared" si="9"/>
        <v>241.29</v>
      </c>
      <c r="CL6" s="34" t="str">
        <f>IF(CL7="","",IF(CL7="-","【-】","【"&amp;SUBSTITUTE(TEXT(CL7,"#,##0.00"),"-","△")&amp;"】"))</f>
        <v>【268.69】</v>
      </c>
      <c r="CM6" s="34">
        <f>IF(CM7="",NA(),CM7)</f>
        <v>0</v>
      </c>
      <c r="CN6" s="34">
        <f t="shared" ref="CN6:CV6" si="10">IF(CN7="",NA(),CN7)</f>
        <v>0</v>
      </c>
      <c r="CO6" s="34">
        <f t="shared" si="10"/>
        <v>0</v>
      </c>
      <c r="CP6" s="35">
        <f t="shared" si="10"/>
        <v>100</v>
      </c>
      <c r="CQ6" s="35">
        <f t="shared" si="10"/>
        <v>100</v>
      </c>
      <c r="CR6" s="35">
        <f t="shared" si="10"/>
        <v>61.93</v>
      </c>
      <c r="CS6" s="35">
        <f t="shared" si="10"/>
        <v>58.06</v>
      </c>
      <c r="CT6" s="35">
        <f t="shared" si="10"/>
        <v>53.84</v>
      </c>
      <c r="CU6" s="35">
        <f t="shared" si="10"/>
        <v>60.25</v>
      </c>
      <c r="CV6" s="35">
        <f t="shared" si="10"/>
        <v>61.94</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95.04</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244431</v>
      </c>
      <c r="D7" s="37">
        <v>47</v>
      </c>
      <c r="E7" s="37">
        <v>18</v>
      </c>
      <c r="F7" s="37">
        <v>0</v>
      </c>
      <c r="G7" s="37">
        <v>0</v>
      </c>
      <c r="H7" s="37" t="s">
        <v>109</v>
      </c>
      <c r="I7" s="37" t="s">
        <v>110</v>
      </c>
      <c r="J7" s="37" t="s">
        <v>111</v>
      </c>
      <c r="K7" s="37" t="s">
        <v>112</v>
      </c>
      <c r="L7" s="37" t="s">
        <v>113</v>
      </c>
      <c r="M7" s="37"/>
      <c r="N7" s="38" t="s">
        <v>114</v>
      </c>
      <c r="O7" s="38" t="s">
        <v>115</v>
      </c>
      <c r="P7" s="38">
        <v>28.76</v>
      </c>
      <c r="Q7" s="38">
        <v>100</v>
      </c>
      <c r="R7" s="38">
        <v>4320</v>
      </c>
      <c r="S7" s="38">
        <v>9721</v>
      </c>
      <c r="T7" s="38">
        <v>362.86</v>
      </c>
      <c r="U7" s="38">
        <v>26.79</v>
      </c>
      <c r="V7" s="38">
        <v>2776</v>
      </c>
      <c r="W7" s="38">
        <v>362.08</v>
      </c>
      <c r="X7" s="38">
        <v>7.67</v>
      </c>
      <c r="Y7" s="38">
        <v>88.09</v>
      </c>
      <c r="Z7" s="38">
        <v>88.09</v>
      </c>
      <c r="AA7" s="38">
        <v>88.09</v>
      </c>
      <c r="AB7" s="38">
        <v>90.2</v>
      </c>
      <c r="AC7" s="38">
        <v>91.87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474.53</v>
      </c>
      <c r="BG7" s="38">
        <v>491.26</v>
      </c>
      <c r="BH7" s="38">
        <v>482.84</v>
      </c>
      <c r="BI7" s="38">
        <v>0</v>
      </c>
      <c r="BJ7" s="38">
        <v>0</v>
      </c>
      <c r="BK7" s="38">
        <v>430.64</v>
      </c>
      <c r="BL7" s="38">
        <v>446.63</v>
      </c>
      <c r="BM7" s="38">
        <v>261.08</v>
      </c>
      <c r="BN7" s="38">
        <v>241.49</v>
      </c>
      <c r="BO7" s="38">
        <v>248.44</v>
      </c>
      <c r="BP7" s="38">
        <v>346.13</v>
      </c>
      <c r="BQ7" s="38">
        <v>69.06</v>
      </c>
      <c r="BR7" s="38">
        <v>66.959999999999994</v>
      </c>
      <c r="BS7" s="38">
        <v>63.06</v>
      </c>
      <c r="BT7" s="38">
        <v>61.58</v>
      </c>
      <c r="BU7" s="38">
        <v>62.22</v>
      </c>
      <c r="BV7" s="38">
        <v>58.78</v>
      </c>
      <c r="BW7" s="38">
        <v>58.53</v>
      </c>
      <c r="BX7" s="38">
        <v>68.61</v>
      </c>
      <c r="BY7" s="38">
        <v>65.7</v>
      </c>
      <c r="BZ7" s="38">
        <v>66.73</v>
      </c>
      <c r="CA7" s="38">
        <v>59.83</v>
      </c>
      <c r="CB7" s="38">
        <v>293.38</v>
      </c>
      <c r="CC7" s="38">
        <v>305.8</v>
      </c>
      <c r="CD7" s="38">
        <v>388.82</v>
      </c>
      <c r="CE7" s="38">
        <v>423.81</v>
      </c>
      <c r="CF7" s="38">
        <v>419.37</v>
      </c>
      <c r="CG7" s="38">
        <v>257.02999999999997</v>
      </c>
      <c r="CH7" s="38">
        <v>266.57</v>
      </c>
      <c r="CI7" s="38">
        <v>241.18</v>
      </c>
      <c r="CJ7" s="38">
        <v>247.94</v>
      </c>
      <c r="CK7" s="38">
        <v>241.29</v>
      </c>
      <c r="CL7" s="38">
        <v>268.69</v>
      </c>
      <c r="CM7" s="38">
        <v>0</v>
      </c>
      <c r="CN7" s="38">
        <v>0</v>
      </c>
      <c r="CO7" s="38">
        <v>0</v>
      </c>
      <c r="CP7" s="38">
        <v>100</v>
      </c>
      <c r="CQ7" s="38">
        <v>100</v>
      </c>
      <c r="CR7" s="38">
        <v>61.93</v>
      </c>
      <c r="CS7" s="38">
        <v>58.06</v>
      </c>
      <c r="CT7" s="38">
        <v>53.84</v>
      </c>
      <c r="CU7" s="38">
        <v>60.25</v>
      </c>
      <c r="CV7" s="38">
        <v>61.94</v>
      </c>
      <c r="CW7" s="38">
        <v>61.71</v>
      </c>
      <c r="CX7" s="38">
        <v>100</v>
      </c>
      <c r="CY7" s="38">
        <v>100</v>
      </c>
      <c r="CZ7" s="38">
        <v>100</v>
      </c>
      <c r="DA7" s="38">
        <v>100</v>
      </c>
      <c r="DB7" s="38">
        <v>100</v>
      </c>
      <c r="DC7" s="38">
        <v>77.25</v>
      </c>
      <c r="DD7" s="38">
        <v>75.790000000000006</v>
      </c>
      <c r="DE7" s="38">
        <v>95.04</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三重県</cp:lastModifiedBy>
  <dcterms:created xsi:type="dcterms:W3CDTF">2017-12-25T02:40:55Z</dcterms:created>
  <dcterms:modified xsi:type="dcterms:W3CDTF">2018-02-19T09:34:43Z</dcterms:modified>
  <cp:category/>
</cp:coreProperties>
</file>