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75" windowWidth="14940" windowHeight="7860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6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6" i="4" s="1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R6" i="5"/>
  <c r="AD10" i="4" s="1"/>
  <c r="Q6" i="5"/>
  <c r="W10" i="4" s="1"/>
  <c r="P6" i="5"/>
  <c r="O6" i="5"/>
  <c r="I10" i="4" s="1"/>
  <c r="N6" i="5"/>
  <c r="B10" i="4" s="1"/>
  <c r="M6" i="5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M86" i="4"/>
  <c r="L86" i="4"/>
  <c r="I86" i="4"/>
  <c r="H86" i="4"/>
  <c r="E86" i="4"/>
  <c r="BB10" i="4"/>
  <c r="P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<sst xmlns="http://schemas.openxmlformats.org/spreadsheetml/2006/main" count="240" uniqueCount="123">
  <si>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</si>
  <si>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</si>
  <si>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</si>
  <si>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</si>
  <si>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</si>
  <si>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</si>
  <si>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</si>
  <si>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</si>
  <si>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</si>
  <si>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</si>
  <si>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</si>
  <si>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</si>
  <si>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</si>
  <si>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</si>
  <si>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</si>
  <si>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</si>
  <si>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</si>
  <si>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</si>
  <si>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</si>
  <si>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</si>
  <si>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</si>
  <si>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</si>
  <si>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</si>
  <si>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</si>
  <si>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</si>
  <si>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</si>
  <si>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</si>
  <si>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</si>
  <si>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</si>
  <si>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</si>
  <si>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</si>
  <si>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</si>
  <si>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</si>
  <si>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</si>
  <si>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</si>
  <si>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</si>
  <si>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</si>
  <si>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</si>
  <si>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</si>
  <si>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</si>
  <si>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</si>
  <si>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</si>
  <si>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</si>
  <si>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</si>
  <si>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</si>
  <si>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</si>
  <si>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</si>
  <si>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</si>
  <si>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</si>
  <si>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</si>
  <si>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</si>
  <si>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</si>
  <si>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</si>
  <si>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</si>
  <si>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</si>
  <si>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</si>
  <si>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</si>
  <si>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</si>
  <si>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</si>
  <si>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</si>
  <si>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</si>
  <si>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</si>
  <si>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</si>
  <si>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</si>
  <si>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</si>
  <si>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</si>
  <si>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</si>
  <si>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</si>
  <si>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</si>
  <si>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</si>
  <si>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</si>
  <si>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</si>
  <si>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</si>
  <si>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</si>
  <si>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</si>
  <si>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</si>
  <si>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</si>
  <si>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</si>
  <si>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</si>
  <si>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</si>
  <si>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</si>
  <si>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</si>
  <si>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</si>
  <si>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</si>
  <si>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</si>
  <si>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</si>
  <si>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</si>
  <si>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</si>
  <si>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</si>
  <si>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</si>
  <si>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</si>
  <si>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</si>
  <si>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</si>
  <si>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</si>
  <si>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</si>
  <si>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</si>
  <si>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</si>
  <si>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</si>
  <si>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</si>
  <si>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</si>
  <si>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</si>
  <si>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</si>
  <si>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</si>
  <si>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</si>
  <si>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</si>
  <si>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</si>
  <si>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</si>
  <si>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</si>
  <si>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三重県　多気町</t>
  </si>
  <si>
    <t>法適用</t>
  </si>
  <si>
    <t>下水道事業</t>
  </si>
  <si>
    <t>特定環境保全公共下水道</t>
  </si>
  <si>
    <t>D3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</si>
  <si>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</si>
  <si>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</si>
  <si>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</si>
  <si>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</si>
  <si>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</si>
  <si>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</si>
  <si>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平成24年度に管渠整備を終了し、計画地域全域で供用開始しています。
今後は維持管理が中心となりますが、機器類が更新時期を迎えており、これらの更新を行っていく必要があります。
平成29年4月に料金を改定し、施設維持・更新の財源確保につとめます。</t>
    <rPh sb="0" eb="2">
      <t>ヘイセイ</t>
    </rPh>
    <rPh sb="4" eb="6">
      <t>ネンド</t>
    </rPh>
    <rPh sb="7" eb="9">
      <t>カンキョ</t>
    </rPh>
    <rPh sb="9" eb="11">
      <t>セイビ</t>
    </rPh>
    <rPh sb="12" eb="14">
      <t>シュウリョウ</t>
    </rPh>
    <rPh sb="16" eb="18">
      <t>ケイカク</t>
    </rPh>
    <rPh sb="18" eb="20">
      <t>チイキ</t>
    </rPh>
    <rPh sb="20" eb="22">
      <t>ゼンイキ</t>
    </rPh>
    <rPh sb="23" eb="25">
      <t>キョウヨウ</t>
    </rPh>
    <rPh sb="25" eb="27">
      <t>カイシ</t>
    </rPh>
    <rPh sb="34" eb="36">
      <t>コンゴ</t>
    </rPh>
    <rPh sb="37" eb="39">
      <t>イジ</t>
    </rPh>
    <rPh sb="39" eb="41">
      <t>カンリ</t>
    </rPh>
    <rPh sb="42" eb="44">
      <t>チュウシン</t>
    </rPh>
    <rPh sb="51" eb="54">
      <t>キキルイ</t>
    </rPh>
    <rPh sb="55" eb="57">
      <t>コウシン</t>
    </rPh>
    <rPh sb="57" eb="59">
      <t>ジキ</t>
    </rPh>
    <rPh sb="60" eb="61">
      <t>ムカ</t>
    </rPh>
    <rPh sb="70" eb="72">
      <t>コウシン</t>
    </rPh>
    <rPh sb="73" eb="74">
      <t>オコナ</t>
    </rPh>
    <rPh sb="78" eb="80">
      <t>ヒツヨウ</t>
    </rPh>
    <rPh sb="87" eb="89">
      <t>ヘイセイ</t>
    </rPh>
    <rPh sb="91" eb="92">
      <t>ネン</t>
    </rPh>
    <rPh sb="93" eb="94">
      <t>ガツ</t>
    </rPh>
    <rPh sb="95" eb="97">
      <t>リョウキン</t>
    </rPh>
    <rPh sb="98" eb="100">
      <t>カイテイ</t>
    </rPh>
    <rPh sb="102" eb="104">
      <t>シセツ</t>
    </rPh>
    <rPh sb="104" eb="106">
      <t>イジ</t>
    </rPh>
    <rPh sb="107" eb="109">
      <t>コウシン</t>
    </rPh>
    <rPh sb="110" eb="112">
      <t>ザイゲン</t>
    </rPh>
    <rPh sb="112" eb="114">
      <t>カクホ</t>
    </rPh>
    <phoneticPr fontId="4"/>
  </si>
  <si>
    <t>非設置</t>
    <rPh sb="0" eb="1">
      <t>ヒ</t>
    </rPh>
    <rPh sb="1" eb="3">
      <t>セッチ</t>
    </rPh>
    <phoneticPr fontId="4"/>
  </si>
  <si>
    <t>管路については耐用年数を迎えるものはありませんが、マンホールポンプ等の機器類で更新の時期を迎えるものがあります。
今後、計画的に機器の更新を行っていきます。</t>
    <rPh sb="0" eb="2">
      <t>カンロ</t>
    </rPh>
    <rPh sb="7" eb="9">
      <t>タイヨウ</t>
    </rPh>
    <rPh sb="9" eb="11">
      <t>ネンスウ</t>
    </rPh>
    <rPh sb="12" eb="13">
      <t>ムカ</t>
    </rPh>
    <rPh sb="33" eb="34">
      <t>トウ</t>
    </rPh>
    <rPh sb="35" eb="38">
      <t>キキルイ</t>
    </rPh>
    <rPh sb="39" eb="41">
      <t>コウシン</t>
    </rPh>
    <rPh sb="42" eb="44">
      <t>ジキ</t>
    </rPh>
    <rPh sb="45" eb="46">
      <t>ムカ</t>
    </rPh>
    <rPh sb="57" eb="59">
      <t>コンゴ</t>
    </rPh>
    <rPh sb="60" eb="63">
      <t>ケイカクテキ</t>
    </rPh>
    <rPh sb="64" eb="66">
      <t>キキ</t>
    </rPh>
    <rPh sb="67" eb="69">
      <t>コウシン</t>
    </rPh>
    <rPh sb="70" eb="71">
      <t>オコナ</t>
    </rPh>
    <phoneticPr fontId="4"/>
  </si>
  <si>
    <t>近年は経常収支比率が100％を超え黒字経営が続いていますが、一般会計からの繰入金に頼る部分が大きくなっています。
今後、企業債償還がピークを迎えることから、より健全な経営に努める必要があります。
水洗化率は徐々にではありますが上昇しています。今後も接続に向けて啓発を行っていきます。</t>
    <rPh sb="0" eb="2">
      <t>キンネン</t>
    </rPh>
    <rPh sb="3" eb="5">
      <t>ケイジョウ</t>
    </rPh>
    <rPh sb="5" eb="7">
      <t>シュウシ</t>
    </rPh>
    <rPh sb="7" eb="9">
      <t>ヒリツ</t>
    </rPh>
    <rPh sb="15" eb="16">
      <t>コ</t>
    </rPh>
    <rPh sb="17" eb="19">
      <t>クロジ</t>
    </rPh>
    <rPh sb="19" eb="21">
      <t>ケイエイ</t>
    </rPh>
    <rPh sb="22" eb="23">
      <t>ツヅ</t>
    </rPh>
    <rPh sb="30" eb="32">
      <t>イッパン</t>
    </rPh>
    <rPh sb="32" eb="34">
      <t>カイケイ</t>
    </rPh>
    <rPh sb="37" eb="39">
      <t>クリイレ</t>
    </rPh>
    <rPh sb="39" eb="40">
      <t>キン</t>
    </rPh>
    <rPh sb="41" eb="42">
      <t>タヨ</t>
    </rPh>
    <rPh sb="43" eb="45">
      <t>ブブン</t>
    </rPh>
    <rPh sb="46" eb="47">
      <t>オオ</t>
    </rPh>
    <rPh sb="57" eb="59">
      <t>コンゴ</t>
    </rPh>
    <rPh sb="60" eb="62">
      <t>キギョウ</t>
    </rPh>
    <rPh sb="62" eb="63">
      <t>サイ</t>
    </rPh>
    <rPh sb="63" eb="65">
      <t>ショウカン</t>
    </rPh>
    <rPh sb="70" eb="71">
      <t>ムカ</t>
    </rPh>
    <rPh sb="80" eb="82">
      <t>ケンゼン</t>
    </rPh>
    <rPh sb="83" eb="85">
      <t>ケイエイ</t>
    </rPh>
    <rPh sb="86" eb="87">
      <t>ツト</t>
    </rPh>
    <rPh sb="89" eb="91">
      <t>ヒツヨウ</t>
    </rPh>
    <rPh sb="98" eb="101">
      <t>スイセンカ</t>
    </rPh>
    <rPh sb="101" eb="102">
      <t>リツ</t>
    </rPh>
    <rPh sb="103" eb="105">
      <t>ジョジョ</t>
    </rPh>
    <rPh sb="113" eb="115">
      <t>ジョウショウ</t>
    </rPh>
    <rPh sb="121" eb="123">
      <t>コンゴ</t>
    </rPh>
    <rPh sb="124" eb="126">
      <t>セツゾク</t>
    </rPh>
    <rPh sb="127" eb="128">
      <t>ム</t>
    </rPh>
    <rPh sb="130" eb="132">
      <t>ケイハツ</t>
    </rPh>
    <rPh sb="133" eb="134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</si>
</sst>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70-40B2-BB8C-80980E996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94144"/>
        <c:axId val="9268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0.26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70-40B2-BB8C-80980E996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94144"/>
        <c:axId val="92683648"/>
      </c:lineChart>
      <c:dateAx>
        <c:axId val="79494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683648"/>
        <c:crosses val="autoZero"/>
        <c:auto val="1"/>
        <c:lblOffset val="100"/>
        <c:baseTimeUnit val="years"/>
      </c:dateAx>
      <c:valAx>
        <c:axId val="9268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494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0-4774-B6CF-E8D95C7CB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85664"/>
        <c:axId val="11078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36.67</c:v>
                </c:pt>
                <c:pt idx="1">
                  <c:v>36.200000000000003</c:v>
                </c:pt>
                <c:pt idx="2">
                  <c:v>34.74</c:v>
                </c:pt>
                <c:pt idx="3">
                  <c:v>36.65</c:v>
                </c:pt>
                <c:pt idx="4">
                  <c:v>37.72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20-4774-B6CF-E8D95C7CB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85664"/>
        <c:axId val="110787584"/>
      </c:lineChart>
      <c:dateAx>
        <c:axId val="110785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787584"/>
        <c:crosses val="autoZero"/>
        <c:auto val="1"/>
        <c:lblOffset val="100"/>
        <c:baseTimeUnit val="years"/>
      </c:dateAx>
      <c:valAx>
        <c:axId val="11078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785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80.42</c:v>
                </c:pt>
                <c:pt idx="1">
                  <c:v>81.91</c:v>
                </c:pt>
                <c:pt idx="2">
                  <c:v>80.63</c:v>
                </c:pt>
                <c:pt idx="3">
                  <c:v>82.49</c:v>
                </c:pt>
                <c:pt idx="4">
                  <c:v>83.73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7D-4372-BEE9-65F938999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814720"/>
        <c:axId val="11081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71.239999999999995</c:v>
                </c:pt>
                <c:pt idx="1">
                  <c:v>71.069999999999993</c:v>
                </c:pt>
                <c:pt idx="2">
                  <c:v>70.14</c:v>
                </c:pt>
                <c:pt idx="3">
                  <c:v>68.83</c:v>
                </c:pt>
                <c:pt idx="4">
                  <c:v>68.459999999999994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7D-4372-BEE9-65F938999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814720"/>
        <c:axId val="110816640"/>
      </c:lineChart>
      <c:dateAx>
        <c:axId val="11081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816640"/>
        <c:crosses val="autoZero"/>
        <c:auto val="1"/>
        <c:lblOffset val="100"/>
        <c:baseTimeUnit val="years"/>
      </c:dateAx>
      <c:valAx>
        <c:axId val="11081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81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104.07</c:v>
                </c:pt>
                <c:pt idx="1">
                  <c:v>115.8</c:v>
                </c:pt>
                <c:pt idx="2">
                  <c:v>106.97</c:v>
                </c:pt>
                <c:pt idx="3">
                  <c:v>105.79</c:v>
                </c:pt>
                <c:pt idx="4">
                  <c:v>104.96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26-4A9C-8F8B-A05E49F9F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41824"/>
        <c:axId val="101746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93.85</c:v>
                </c:pt>
                <c:pt idx="1">
                  <c:v>95.59</c:v>
                </c:pt>
                <c:pt idx="2">
                  <c:v>96.83</c:v>
                </c:pt>
                <c:pt idx="3">
                  <c:v>98.32</c:v>
                </c:pt>
                <c:pt idx="4">
                  <c:v>98.04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26-4A9C-8F8B-A05E49F9F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41824"/>
        <c:axId val="101746560"/>
      </c:lineChart>
      <c:dateAx>
        <c:axId val="10134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746560"/>
        <c:crosses val="autoZero"/>
        <c:auto val="1"/>
        <c:lblOffset val="100"/>
        <c:baseTimeUnit val="years"/>
      </c:dateAx>
      <c:valAx>
        <c:axId val="101746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34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4.32</c:v>
                </c:pt>
                <c:pt idx="1">
                  <c:v>4.51</c:v>
                </c:pt>
                <c:pt idx="2">
                  <c:v>9.92</c:v>
                </c:pt>
                <c:pt idx="3">
                  <c:v>10.94</c:v>
                </c:pt>
                <c:pt idx="4">
                  <c:v>12.83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8F-4DF9-9515-DE238A6D8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78112"/>
        <c:axId val="10198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6.5</c:v>
                </c:pt>
                <c:pt idx="1">
                  <c:v>6.66</c:v>
                </c:pt>
                <c:pt idx="2">
                  <c:v>14.53</c:v>
                </c:pt>
                <c:pt idx="3">
                  <c:v>17.72</c:v>
                </c:pt>
                <c:pt idx="4">
                  <c:v>18.920000000000002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8F-4DF9-9515-DE238A6D8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78112"/>
        <c:axId val="101982208"/>
      </c:lineChart>
      <c:dateAx>
        <c:axId val="10197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982208"/>
        <c:crosses val="autoZero"/>
        <c:auto val="1"/>
        <c:lblOffset val="100"/>
        <c:baseTimeUnit val="years"/>
      </c:dateAx>
      <c:valAx>
        <c:axId val="10198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97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09-460B-A241-8E0B42D1C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68640"/>
        <c:axId val="10283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09-460B-A241-8E0B42D1C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68640"/>
        <c:axId val="102839040"/>
      </c:lineChart>
      <c:dateAx>
        <c:axId val="102768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839040"/>
        <c:crosses val="autoZero"/>
        <c:auto val="1"/>
        <c:lblOffset val="100"/>
        <c:baseTimeUnit val="years"/>
      </c:dateAx>
      <c:valAx>
        <c:axId val="10283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768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F3-4CD0-854D-984E1C2EC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44736"/>
        <c:axId val="102655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99.89</c:v>
                </c:pt>
                <c:pt idx="1">
                  <c:v>137.81</c:v>
                </c:pt>
                <c:pt idx="2">
                  <c:v>172.52</c:v>
                </c:pt>
                <c:pt idx="3">
                  <c:v>201.29</c:v>
                </c:pt>
                <c:pt idx="4">
                  <c:v>208.1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F3-4CD0-854D-984E1C2EC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44736"/>
        <c:axId val="102655104"/>
      </c:lineChart>
      <c:dateAx>
        <c:axId val="10264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655104"/>
        <c:crosses val="autoZero"/>
        <c:auto val="1"/>
        <c:lblOffset val="100"/>
        <c:baseTimeUnit val="years"/>
      </c:dateAx>
      <c:valAx>
        <c:axId val="102655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64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776.76</c:v>
                </c:pt>
                <c:pt idx="1">
                  <c:v>1159.67</c:v>
                </c:pt>
                <c:pt idx="2">
                  <c:v>302.56</c:v>
                </c:pt>
                <c:pt idx="3">
                  <c:v>336.93</c:v>
                </c:pt>
                <c:pt idx="4">
                  <c:v>353.57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C4-484D-9182-D1E72C70E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21376"/>
        <c:axId val="10402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209.18</c:v>
                </c:pt>
                <c:pt idx="1">
                  <c:v>189.4</c:v>
                </c:pt>
                <c:pt idx="2">
                  <c:v>69.430000000000007</c:v>
                </c:pt>
                <c:pt idx="3">
                  <c:v>81.19</c:v>
                </c:pt>
                <c:pt idx="4">
                  <c:v>75.290000000000006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C4-484D-9182-D1E72C70E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21376"/>
        <c:axId val="104027648"/>
      </c:lineChart>
      <c:dateAx>
        <c:axId val="104021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027648"/>
        <c:crosses val="autoZero"/>
        <c:auto val="1"/>
        <c:lblOffset val="100"/>
        <c:baseTimeUnit val="years"/>
      </c:dateAx>
      <c:valAx>
        <c:axId val="10402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021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374.57</c:v>
                </c:pt>
                <c:pt idx="1">
                  <c:v>627.13</c:v>
                </c:pt>
                <c:pt idx="2">
                  <c:v>642.33000000000004</c:v>
                </c:pt>
                <c:pt idx="3">
                  <c:v>859.71</c:v>
                </c:pt>
                <c:pt idx="4">
                  <c:v>595.12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9C-4CF6-9622-845A849C8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630016"/>
        <c:axId val="10863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1716.82</c:v>
                </c:pt>
                <c:pt idx="1">
                  <c:v>1554.05</c:v>
                </c:pt>
                <c:pt idx="2">
                  <c:v>1671.86</c:v>
                </c:pt>
                <c:pt idx="3">
                  <c:v>1673.47</c:v>
                </c:pt>
                <c:pt idx="4">
                  <c:v>1592.72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9C-4CF6-9622-845A849C8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30016"/>
        <c:axId val="108631936"/>
      </c:lineChart>
      <c:dateAx>
        <c:axId val="10863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631936"/>
        <c:crosses val="autoZero"/>
        <c:auto val="1"/>
        <c:lblOffset val="100"/>
        <c:baseTimeUnit val="years"/>
      </c:dateAx>
      <c:valAx>
        <c:axId val="10863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63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115.98</c:v>
                </c:pt>
                <c:pt idx="1">
                  <c:v>124.4</c:v>
                </c:pt>
                <c:pt idx="2">
                  <c:v>110.99</c:v>
                </c:pt>
                <c:pt idx="3">
                  <c:v>114.79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4E-45E1-9916-7A3699C81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653824"/>
        <c:axId val="11065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51.73</c:v>
                </c:pt>
                <c:pt idx="1">
                  <c:v>53.01</c:v>
                </c:pt>
                <c:pt idx="2">
                  <c:v>50.54</c:v>
                </c:pt>
                <c:pt idx="3">
                  <c:v>49.22</c:v>
                </c:pt>
                <c:pt idx="4">
                  <c:v>53.7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4E-45E1-9916-7A3699C81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53824"/>
        <c:axId val="110655744"/>
      </c:lineChart>
      <c:dateAx>
        <c:axId val="11065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655744"/>
        <c:crosses val="autoZero"/>
        <c:auto val="1"/>
        <c:lblOffset val="100"/>
        <c:baseTimeUnit val="years"/>
      </c:dateAx>
      <c:valAx>
        <c:axId val="11065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653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129.59</c:v>
                </c:pt>
                <c:pt idx="1">
                  <c:v>122.12</c:v>
                </c:pt>
                <c:pt idx="2">
                  <c:v>138.15</c:v>
                </c:pt>
                <c:pt idx="3">
                  <c:v>133.12</c:v>
                </c:pt>
                <c:pt idx="4">
                  <c:v>152.12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64-4699-845A-F92C29091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674688"/>
        <c:axId val="110676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310.47000000000003</c:v>
                </c:pt>
                <c:pt idx="1">
                  <c:v>299.39</c:v>
                </c:pt>
                <c:pt idx="2">
                  <c:v>320.36</c:v>
                </c:pt>
                <c:pt idx="3">
                  <c:v>332.02</c:v>
                </c:pt>
                <c:pt idx="4">
                  <c:v>300.35000000000002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64-4699-845A-F92C29091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74688"/>
        <c:axId val="110676608"/>
      </c:lineChart>
      <c:dateAx>
        <c:axId val="1106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676608"/>
        <c:crosses val="autoZero"/>
        <c:auto val="1"/>
        <c:lblOffset val="100"/>
        <c:baseTimeUnit val="years"/>
      </c:dateAx>
      <c:valAx>
        <c:axId val="110676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6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D1" zoomScale="80" zoomScaleNormal="80" workbookViewId="0">
      <selection activeCell="BF6" sqref="BF6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三重県　多気町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D3</v>
      </c>
      <c r="X8" s="49"/>
      <c r="Y8" s="49"/>
      <c r="Z8" s="49"/>
      <c r="AA8" s="49"/>
      <c r="AB8" s="49"/>
      <c r="AC8" s="49"/>
      <c r="AD8" s="50" t="s">
        <v>120</v>
      </c>
      <c r="AE8" s="50"/>
      <c r="AF8" s="50"/>
      <c r="AG8" s="50"/>
      <c r="AH8" s="50"/>
      <c r="AI8" s="50"/>
      <c r="AJ8" s="50"/>
      <c r="AK8" s="4"/>
      <c r="AL8" s="51">
        <f>データ!S6</f>
        <v>14984</v>
      </c>
      <c r="AM8" s="51"/>
      <c r="AN8" s="51"/>
      <c r="AO8" s="51"/>
      <c r="AP8" s="51"/>
      <c r="AQ8" s="51"/>
      <c r="AR8" s="51"/>
      <c r="AS8" s="51"/>
      <c r="AT8" s="46">
        <f>データ!T6</f>
        <v>103.06</v>
      </c>
      <c r="AU8" s="46"/>
      <c r="AV8" s="46"/>
      <c r="AW8" s="46"/>
      <c r="AX8" s="46"/>
      <c r="AY8" s="46"/>
      <c r="AZ8" s="46"/>
      <c r="BA8" s="46"/>
      <c r="BB8" s="46">
        <f>データ!U6</f>
        <v>145.38999999999999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55.75</v>
      </c>
      <c r="J10" s="46"/>
      <c r="K10" s="46"/>
      <c r="L10" s="46"/>
      <c r="M10" s="46"/>
      <c r="N10" s="46"/>
      <c r="O10" s="46"/>
      <c r="P10" s="46">
        <f>データ!P6</f>
        <v>45.55</v>
      </c>
      <c r="Q10" s="46"/>
      <c r="R10" s="46"/>
      <c r="S10" s="46"/>
      <c r="T10" s="46"/>
      <c r="U10" s="46"/>
      <c r="V10" s="46"/>
      <c r="W10" s="46">
        <f>データ!Q6</f>
        <v>98.15</v>
      </c>
      <c r="X10" s="46"/>
      <c r="Y10" s="46"/>
      <c r="Z10" s="46"/>
      <c r="AA10" s="46"/>
      <c r="AB10" s="46"/>
      <c r="AC10" s="46"/>
      <c r="AD10" s="51">
        <f>データ!R6</f>
        <v>2484</v>
      </c>
      <c r="AE10" s="51"/>
      <c r="AF10" s="51"/>
      <c r="AG10" s="51"/>
      <c r="AH10" s="51"/>
      <c r="AI10" s="51"/>
      <c r="AJ10" s="51"/>
      <c r="AK10" s="2"/>
      <c r="AL10" s="51">
        <f>データ!V6</f>
        <v>6815</v>
      </c>
      <c r="AM10" s="51"/>
      <c r="AN10" s="51"/>
      <c r="AO10" s="51"/>
      <c r="AP10" s="51"/>
      <c r="AQ10" s="51"/>
      <c r="AR10" s="51"/>
      <c r="AS10" s="51"/>
      <c r="AT10" s="46">
        <f>データ!W6</f>
        <v>5.16</v>
      </c>
      <c r="AU10" s="46"/>
      <c r="AV10" s="46"/>
      <c r="AW10" s="46"/>
      <c r="AX10" s="46"/>
      <c r="AY10" s="46"/>
      <c r="AZ10" s="46"/>
      <c r="BA10" s="46"/>
      <c r="BB10" s="46">
        <f>データ!X6</f>
        <v>1320.74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122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6" t="s">
        <v>27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28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29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30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121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7"/>
      <c r="C56" s="76" t="s">
        <v>32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33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34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35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119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7"/>
      <c r="C79" s="76" t="s">
        <v>38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39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40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【100.66】</v>
      </c>
      <c r="F86" s="27" t="str">
        <f>データ!AT6</f>
        <v>【105.22】</v>
      </c>
      <c r="G86" s="27" t="str">
        <f>データ!BE6</f>
        <v>【54.12】</v>
      </c>
      <c r="H86" s="27" t="str">
        <f>データ!BP6</f>
        <v>【1,348.09】</v>
      </c>
      <c r="I86" s="27" t="str">
        <f>データ!CA6</f>
        <v>【69.80】</v>
      </c>
      <c r="J86" s="27" t="str">
        <f>データ!CL6</f>
        <v>【232.54】</v>
      </c>
      <c r="K86" s="27" t="str">
        <f>データ!CW6</f>
        <v>【42.17】</v>
      </c>
      <c r="L86" s="27" t="str">
        <f>データ!DH6</f>
        <v>【82.30】</v>
      </c>
      <c r="M86" s="27" t="str">
        <f>データ!DS6</f>
        <v>【23.63】</v>
      </c>
      <c r="N86" s="27" t="str">
        <f>データ!ED6</f>
        <v>【0.00】</v>
      </c>
      <c r="O86" s="27" t="str">
        <f>データ!EO6</f>
        <v>【0.09】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>
      <c r="A6" s="29" t="s">
        <v>107</v>
      </c>
      <c r="B6" s="34">
        <f>B7</f>
        <v>2016</v>
      </c>
      <c r="C6" s="34">
        <f t="shared" ref="C6:X6" si="3">C7</f>
        <v>244414</v>
      </c>
      <c r="D6" s="34">
        <f t="shared" si="3"/>
        <v>46</v>
      </c>
      <c r="E6" s="34">
        <f t="shared" si="3"/>
        <v>17</v>
      </c>
      <c r="F6" s="34">
        <f t="shared" si="3"/>
        <v>4</v>
      </c>
      <c r="G6" s="34">
        <f t="shared" si="3"/>
        <v>0</v>
      </c>
      <c r="H6" s="34" t="str">
        <f t="shared" si="3"/>
        <v>三重県　多気町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特定環境保全公共下水道</v>
      </c>
      <c r="L6" s="34" t="str">
        <f t="shared" si="3"/>
        <v>D3</v>
      </c>
      <c r="M6" s="34">
        <f t="shared" si="3"/>
        <v>0</v>
      </c>
      <c r="N6" s="35" t="str">
        <f t="shared" si="3"/>
        <v>-</v>
      </c>
      <c r="O6" s="35">
        <f t="shared" si="3"/>
        <v>55.75</v>
      </c>
      <c r="P6" s="35">
        <f t="shared" si="3"/>
        <v>45.55</v>
      </c>
      <c r="Q6" s="35">
        <f t="shared" si="3"/>
        <v>98.15</v>
      </c>
      <c r="R6" s="35">
        <f t="shared" si="3"/>
        <v>2484</v>
      </c>
      <c r="S6" s="35">
        <f t="shared" si="3"/>
        <v>14984</v>
      </c>
      <c r="T6" s="35">
        <f t="shared" si="3"/>
        <v>103.06</v>
      </c>
      <c r="U6" s="35">
        <f t="shared" si="3"/>
        <v>145.38999999999999</v>
      </c>
      <c r="V6" s="35">
        <f t="shared" si="3"/>
        <v>6815</v>
      </c>
      <c r="W6" s="35">
        <f t="shared" si="3"/>
        <v>5.16</v>
      </c>
      <c r="X6" s="35">
        <f t="shared" si="3"/>
        <v>1320.74</v>
      </c>
      <c r="Y6" s="36">
        <f>IF(Y7="",NA(),Y7)</f>
        <v>104.07</v>
      </c>
      <c r="Z6" s="36">
        <f t="shared" ref="Z6:AH6" si="4">IF(Z7="",NA(),Z7)</f>
        <v>115.8</v>
      </c>
      <c r="AA6" s="36">
        <f t="shared" si="4"/>
        <v>106.97</v>
      </c>
      <c r="AB6" s="36">
        <f t="shared" si="4"/>
        <v>105.79</v>
      </c>
      <c r="AC6" s="36">
        <f t="shared" si="4"/>
        <v>104.96</v>
      </c>
      <c r="AD6" s="36">
        <f t="shared" si="4"/>
        <v>93.85</v>
      </c>
      <c r="AE6" s="36">
        <f t="shared" si="4"/>
        <v>95.59</v>
      </c>
      <c r="AF6" s="36">
        <f t="shared" si="4"/>
        <v>96.83</v>
      </c>
      <c r="AG6" s="36">
        <f t="shared" si="4"/>
        <v>98.32</v>
      </c>
      <c r="AH6" s="36">
        <f t="shared" si="4"/>
        <v>98.04</v>
      </c>
      <c r="AI6" s="35" t="str">
        <f>IF(AI7="","",IF(AI7="-","【-】","【"&amp;SUBSTITUTE(TEXT(AI7,"#,##0.00"),"-","△")&amp;"】"))</f>
        <v>【100.66】</v>
      </c>
      <c r="AJ6" s="35">
        <f>IF(AJ7="",NA(),AJ7)</f>
        <v>0</v>
      </c>
      <c r="AK6" s="35">
        <f t="shared" ref="AK6:AS6" si="5">IF(AK7="",NA(),AK7)</f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99.89</v>
      </c>
      <c r="AP6" s="36">
        <f t="shared" si="5"/>
        <v>137.81</v>
      </c>
      <c r="AQ6" s="36">
        <f t="shared" si="5"/>
        <v>172.52</v>
      </c>
      <c r="AR6" s="36">
        <f t="shared" si="5"/>
        <v>201.29</v>
      </c>
      <c r="AS6" s="36">
        <f t="shared" si="5"/>
        <v>208.1</v>
      </c>
      <c r="AT6" s="35" t="str">
        <f>IF(AT7="","",IF(AT7="-","【-】","【"&amp;SUBSTITUTE(TEXT(AT7,"#,##0.00"),"-","△")&amp;"】"))</f>
        <v>【105.22】</v>
      </c>
      <c r="AU6" s="36">
        <f>IF(AU7="",NA(),AU7)</f>
        <v>776.76</v>
      </c>
      <c r="AV6" s="36">
        <f t="shared" ref="AV6:BD6" si="6">IF(AV7="",NA(),AV7)</f>
        <v>1159.67</v>
      </c>
      <c r="AW6" s="36">
        <f t="shared" si="6"/>
        <v>302.56</v>
      </c>
      <c r="AX6" s="36">
        <f t="shared" si="6"/>
        <v>336.93</v>
      </c>
      <c r="AY6" s="36">
        <f t="shared" si="6"/>
        <v>353.57</v>
      </c>
      <c r="AZ6" s="36">
        <f t="shared" si="6"/>
        <v>209.18</v>
      </c>
      <c r="BA6" s="36">
        <f t="shared" si="6"/>
        <v>189.4</v>
      </c>
      <c r="BB6" s="36">
        <f t="shared" si="6"/>
        <v>69.430000000000007</v>
      </c>
      <c r="BC6" s="36">
        <f t="shared" si="6"/>
        <v>81.19</v>
      </c>
      <c r="BD6" s="36">
        <f t="shared" si="6"/>
        <v>75.290000000000006</v>
      </c>
      <c r="BE6" s="35" t="str">
        <f>IF(BE7="","",IF(BE7="-","【-】","【"&amp;SUBSTITUTE(TEXT(BE7,"#,##0.00"),"-","△")&amp;"】"))</f>
        <v>【54.12】</v>
      </c>
      <c r="BF6" s="36">
        <f>IF(BF7="",NA(),BF7)</f>
        <v>374.57</v>
      </c>
      <c r="BG6" s="36">
        <f t="shared" ref="BG6:BO6" si="7">IF(BG7="",NA(),BG7)</f>
        <v>627.13</v>
      </c>
      <c r="BH6" s="36">
        <f t="shared" si="7"/>
        <v>642.33000000000004</v>
      </c>
      <c r="BI6" s="36">
        <f t="shared" si="7"/>
        <v>859.71</v>
      </c>
      <c r="BJ6" s="36">
        <f t="shared" si="7"/>
        <v>595.12</v>
      </c>
      <c r="BK6" s="36">
        <f t="shared" si="7"/>
        <v>1716.82</v>
      </c>
      <c r="BL6" s="36">
        <f t="shared" si="7"/>
        <v>1554.05</v>
      </c>
      <c r="BM6" s="36">
        <f t="shared" si="7"/>
        <v>1671.86</v>
      </c>
      <c r="BN6" s="36">
        <f t="shared" si="7"/>
        <v>1673.47</v>
      </c>
      <c r="BO6" s="36">
        <f t="shared" si="7"/>
        <v>1592.72</v>
      </c>
      <c r="BP6" s="35" t="str">
        <f>IF(BP7="","",IF(BP7="-","【-】","【"&amp;SUBSTITUTE(TEXT(BP7,"#,##0.00"),"-","△")&amp;"】"))</f>
        <v>【1,348.09】</v>
      </c>
      <c r="BQ6" s="36">
        <f>IF(BQ7="",NA(),BQ7)</f>
        <v>115.98</v>
      </c>
      <c r="BR6" s="36">
        <f t="shared" ref="BR6:BZ6" si="8">IF(BR7="",NA(),BR7)</f>
        <v>124.4</v>
      </c>
      <c r="BS6" s="36">
        <f t="shared" si="8"/>
        <v>110.99</v>
      </c>
      <c r="BT6" s="36">
        <f t="shared" si="8"/>
        <v>114.79</v>
      </c>
      <c r="BU6" s="36">
        <f t="shared" si="8"/>
        <v>100</v>
      </c>
      <c r="BV6" s="36">
        <f t="shared" si="8"/>
        <v>51.73</v>
      </c>
      <c r="BW6" s="36">
        <f t="shared" si="8"/>
        <v>53.01</v>
      </c>
      <c r="BX6" s="36">
        <f t="shared" si="8"/>
        <v>50.54</v>
      </c>
      <c r="BY6" s="36">
        <f t="shared" si="8"/>
        <v>49.22</v>
      </c>
      <c r="BZ6" s="36">
        <f t="shared" si="8"/>
        <v>53.7</v>
      </c>
      <c r="CA6" s="35" t="str">
        <f>IF(CA7="","",IF(CA7="-","【-】","【"&amp;SUBSTITUTE(TEXT(CA7,"#,##0.00"),"-","△")&amp;"】"))</f>
        <v>【69.80】</v>
      </c>
      <c r="CB6" s="36">
        <f>IF(CB7="",NA(),CB7)</f>
        <v>129.59</v>
      </c>
      <c r="CC6" s="36">
        <f t="shared" ref="CC6:CK6" si="9">IF(CC7="",NA(),CC7)</f>
        <v>122.12</v>
      </c>
      <c r="CD6" s="36">
        <f t="shared" si="9"/>
        <v>138.15</v>
      </c>
      <c r="CE6" s="36">
        <f t="shared" si="9"/>
        <v>133.12</v>
      </c>
      <c r="CF6" s="36">
        <f t="shared" si="9"/>
        <v>152.12</v>
      </c>
      <c r="CG6" s="36">
        <f t="shared" si="9"/>
        <v>310.47000000000003</v>
      </c>
      <c r="CH6" s="36">
        <f t="shared" si="9"/>
        <v>299.39</v>
      </c>
      <c r="CI6" s="36">
        <f t="shared" si="9"/>
        <v>320.36</v>
      </c>
      <c r="CJ6" s="36">
        <f t="shared" si="9"/>
        <v>332.02</v>
      </c>
      <c r="CK6" s="36">
        <f t="shared" si="9"/>
        <v>300.35000000000002</v>
      </c>
      <c r="CL6" s="35" t="str">
        <f>IF(CL7="","",IF(CL7="-","【-】","【"&amp;SUBSTITUTE(TEXT(CL7,"#,##0.00"),"-","△")&amp;"】"))</f>
        <v>【232.54】</v>
      </c>
      <c r="CM6" s="36" t="str">
        <f>IF(CM7="",NA(),CM7)</f>
        <v>-</v>
      </c>
      <c r="CN6" s="36" t="str">
        <f t="shared" ref="CN6:CV6" si="10">IF(CN7="",NA(),CN7)</f>
        <v>-</v>
      </c>
      <c r="CO6" s="36" t="str">
        <f t="shared" si="10"/>
        <v>-</v>
      </c>
      <c r="CP6" s="36" t="str">
        <f t="shared" si="10"/>
        <v>-</v>
      </c>
      <c r="CQ6" s="36" t="str">
        <f t="shared" si="10"/>
        <v>-</v>
      </c>
      <c r="CR6" s="36">
        <f t="shared" si="10"/>
        <v>36.67</v>
      </c>
      <c r="CS6" s="36">
        <f t="shared" si="10"/>
        <v>36.200000000000003</v>
      </c>
      <c r="CT6" s="36">
        <f t="shared" si="10"/>
        <v>34.74</v>
      </c>
      <c r="CU6" s="36">
        <f t="shared" si="10"/>
        <v>36.65</v>
      </c>
      <c r="CV6" s="36">
        <f t="shared" si="10"/>
        <v>37.72</v>
      </c>
      <c r="CW6" s="35" t="str">
        <f>IF(CW7="","",IF(CW7="-","【-】","【"&amp;SUBSTITUTE(TEXT(CW7,"#,##0.00"),"-","△")&amp;"】"))</f>
        <v>【42.17】</v>
      </c>
      <c r="CX6" s="36">
        <f>IF(CX7="",NA(),CX7)</f>
        <v>80.42</v>
      </c>
      <c r="CY6" s="36">
        <f t="shared" ref="CY6:DG6" si="11">IF(CY7="",NA(),CY7)</f>
        <v>81.91</v>
      </c>
      <c r="CZ6" s="36">
        <f t="shared" si="11"/>
        <v>80.63</v>
      </c>
      <c r="DA6" s="36">
        <f t="shared" si="11"/>
        <v>82.49</v>
      </c>
      <c r="DB6" s="36">
        <f t="shared" si="11"/>
        <v>83.73</v>
      </c>
      <c r="DC6" s="36">
        <f t="shared" si="11"/>
        <v>71.239999999999995</v>
      </c>
      <c r="DD6" s="36">
        <f t="shared" si="11"/>
        <v>71.069999999999993</v>
      </c>
      <c r="DE6" s="36">
        <f t="shared" si="11"/>
        <v>70.14</v>
      </c>
      <c r="DF6" s="36">
        <f t="shared" si="11"/>
        <v>68.83</v>
      </c>
      <c r="DG6" s="36">
        <f t="shared" si="11"/>
        <v>68.459999999999994</v>
      </c>
      <c r="DH6" s="35" t="str">
        <f>IF(DH7="","",IF(DH7="-","【-】","【"&amp;SUBSTITUTE(TEXT(DH7,"#,##0.00"),"-","△")&amp;"】"))</f>
        <v>【82.30】</v>
      </c>
      <c r="DI6" s="36">
        <f>IF(DI7="",NA(),DI7)</f>
        <v>4.32</v>
      </c>
      <c r="DJ6" s="36">
        <f t="shared" ref="DJ6:DR6" si="12">IF(DJ7="",NA(),DJ7)</f>
        <v>4.51</v>
      </c>
      <c r="DK6" s="36">
        <f t="shared" si="12"/>
        <v>9.92</v>
      </c>
      <c r="DL6" s="36">
        <f t="shared" si="12"/>
        <v>10.94</v>
      </c>
      <c r="DM6" s="36">
        <f t="shared" si="12"/>
        <v>12.83</v>
      </c>
      <c r="DN6" s="36">
        <f t="shared" si="12"/>
        <v>6.5</v>
      </c>
      <c r="DO6" s="36">
        <f t="shared" si="12"/>
        <v>6.66</v>
      </c>
      <c r="DP6" s="36">
        <f t="shared" si="12"/>
        <v>14.53</v>
      </c>
      <c r="DQ6" s="36">
        <f t="shared" si="12"/>
        <v>17.72</v>
      </c>
      <c r="DR6" s="36">
        <f t="shared" si="12"/>
        <v>18.920000000000002</v>
      </c>
      <c r="DS6" s="35" t="str">
        <f>IF(DS7="","",IF(DS7="-","【-】","【"&amp;SUBSTITUTE(TEXT(DS7,"#,##0.00"),"-","△")&amp;"】"))</f>
        <v>【23.63】</v>
      </c>
      <c r="DT6" s="35">
        <f>IF(DT7="",NA(),DT7)</f>
        <v>0</v>
      </c>
      <c r="DU6" s="35">
        <f t="shared" ref="DU6:EC6" si="13">IF(DU7="",NA(),DU7)</f>
        <v>0</v>
      </c>
      <c r="DV6" s="35">
        <f t="shared" si="13"/>
        <v>0</v>
      </c>
      <c r="DW6" s="35">
        <f t="shared" si="13"/>
        <v>0</v>
      </c>
      <c r="DX6" s="35">
        <f t="shared" si="13"/>
        <v>0</v>
      </c>
      <c r="DY6" s="35">
        <f t="shared" si="13"/>
        <v>0</v>
      </c>
      <c r="DZ6" s="35">
        <f t="shared" si="13"/>
        <v>0</v>
      </c>
      <c r="EA6" s="35">
        <f t="shared" si="13"/>
        <v>0</v>
      </c>
      <c r="EB6" s="35">
        <f t="shared" si="13"/>
        <v>0</v>
      </c>
      <c r="EC6" s="35">
        <f t="shared" si="13"/>
        <v>0</v>
      </c>
      <c r="ED6" s="35" t="str">
        <f>IF(ED7="","",IF(ED7="-","【-】","【"&amp;SUBSTITUTE(TEXT(ED7,"#,##0.00"),"-","△")&amp;"】"))</f>
        <v>【0.00】</v>
      </c>
      <c r="EE6" s="35">
        <f>IF(EE7="",NA(),EE7)</f>
        <v>0</v>
      </c>
      <c r="EF6" s="35">
        <f t="shared" ref="EF6:EN6" si="14">IF(EF7="",NA(),EF7)</f>
        <v>0</v>
      </c>
      <c r="EG6" s="35">
        <f t="shared" si="14"/>
        <v>0</v>
      </c>
      <c r="EH6" s="35">
        <f t="shared" si="14"/>
        <v>0</v>
      </c>
      <c r="EI6" s="35">
        <f t="shared" si="14"/>
        <v>0</v>
      </c>
      <c r="EJ6" s="36">
        <f t="shared" si="14"/>
        <v>0.05</v>
      </c>
      <c r="EK6" s="36">
        <f t="shared" si="14"/>
        <v>7.0000000000000007E-2</v>
      </c>
      <c r="EL6" s="36">
        <f t="shared" si="14"/>
        <v>0.08</v>
      </c>
      <c r="EM6" s="36">
        <f t="shared" si="14"/>
        <v>0.26</v>
      </c>
      <c r="EN6" s="36">
        <f t="shared" si="14"/>
        <v>0.13</v>
      </c>
      <c r="EO6" s="35" t="str">
        <f>IF(EO7="","",IF(EO7="-","【-】","【"&amp;SUBSTITUTE(TEXT(EO7,"#,##0.00"),"-","△")&amp;"】"))</f>
        <v>【0.09】</v>
      </c>
    </row>
    <row r="7" spans="1:148" s="37" customFormat="1">
      <c r="A7" s="29"/>
      <c r="B7" s="38">
        <v>2016</v>
      </c>
      <c r="C7" s="38">
        <v>244414</v>
      </c>
      <c r="D7" s="38">
        <v>46</v>
      </c>
      <c r="E7" s="38">
        <v>17</v>
      </c>
      <c r="F7" s="38">
        <v>4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55.75</v>
      </c>
      <c r="P7" s="39">
        <v>45.55</v>
      </c>
      <c r="Q7" s="39">
        <v>98.15</v>
      </c>
      <c r="R7" s="39">
        <v>2484</v>
      </c>
      <c r="S7" s="39">
        <v>14984</v>
      </c>
      <c r="T7" s="39">
        <v>103.06</v>
      </c>
      <c r="U7" s="39">
        <v>145.38999999999999</v>
      </c>
      <c r="V7" s="39">
        <v>6815</v>
      </c>
      <c r="W7" s="39">
        <v>5.16</v>
      </c>
      <c r="X7" s="39">
        <v>1320.74</v>
      </c>
      <c r="Y7" s="39">
        <v>104.07</v>
      </c>
      <c r="Z7" s="39">
        <v>115.8</v>
      </c>
      <c r="AA7" s="39">
        <v>106.97</v>
      </c>
      <c r="AB7" s="39">
        <v>105.79</v>
      </c>
      <c r="AC7" s="39">
        <v>104.96</v>
      </c>
      <c r="AD7" s="39">
        <v>93.85</v>
      </c>
      <c r="AE7" s="39">
        <v>95.59</v>
      </c>
      <c r="AF7" s="39">
        <v>96.83</v>
      </c>
      <c r="AG7" s="39">
        <v>98.32</v>
      </c>
      <c r="AH7" s="39">
        <v>98.04</v>
      </c>
      <c r="AI7" s="39">
        <v>100.66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99.89</v>
      </c>
      <c r="AP7" s="39">
        <v>137.81</v>
      </c>
      <c r="AQ7" s="39">
        <v>172.52</v>
      </c>
      <c r="AR7" s="39">
        <v>201.29</v>
      </c>
      <c r="AS7" s="39">
        <v>208.1</v>
      </c>
      <c r="AT7" s="39">
        <v>105.22</v>
      </c>
      <c r="AU7" s="39">
        <v>776.76</v>
      </c>
      <c r="AV7" s="39">
        <v>1159.67</v>
      </c>
      <c r="AW7" s="39">
        <v>302.56</v>
      </c>
      <c r="AX7" s="39">
        <v>336.93</v>
      </c>
      <c r="AY7" s="39">
        <v>353.57</v>
      </c>
      <c r="AZ7" s="39">
        <v>209.18</v>
      </c>
      <c r="BA7" s="39">
        <v>189.4</v>
      </c>
      <c r="BB7" s="39">
        <v>69.430000000000007</v>
      </c>
      <c r="BC7" s="39">
        <v>81.19</v>
      </c>
      <c r="BD7" s="39">
        <v>75.290000000000006</v>
      </c>
      <c r="BE7" s="39">
        <v>54.12</v>
      </c>
      <c r="BF7" s="39">
        <v>374.57</v>
      </c>
      <c r="BG7" s="39">
        <v>627.13</v>
      </c>
      <c r="BH7" s="39">
        <v>642.33000000000004</v>
      </c>
      <c r="BI7" s="39">
        <v>859.71</v>
      </c>
      <c r="BJ7" s="39">
        <v>595.12</v>
      </c>
      <c r="BK7" s="39">
        <v>1716.82</v>
      </c>
      <c r="BL7" s="39">
        <v>1554.05</v>
      </c>
      <c r="BM7" s="39">
        <v>1671.86</v>
      </c>
      <c r="BN7" s="39">
        <v>1673.47</v>
      </c>
      <c r="BO7" s="39">
        <v>1592.72</v>
      </c>
      <c r="BP7" s="39">
        <v>1348.09</v>
      </c>
      <c r="BQ7" s="39">
        <v>115.98</v>
      </c>
      <c r="BR7" s="39">
        <v>124.4</v>
      </c>
      <c r="BS7" s="39">
        <v>110.99</v>
      </c>
      <c r="BT7" s="39">
        <v>114.79</v>
      </c>
      <c r="BU7" s="39">
        <v>100</v>
      </c>
      <c r="BV7" s="39">
        <v>51.73</v>
      </c>
      <c r="BW7" s="39">
        <v>53.01</v>
      </c>
      <c r="BX7" s="39">
        <v>50.54</v>
      </c>
      <c r="BY7" s="39">
        <v>49.22</v>
      </c>
      <c r="BZ7" s="39">
        <v>53.7</v>
      </c>
      <c r="CA7" s="39">
        <v>69.8</v>
      </c>
      <c r="CB7" s="39">
        <v>129.59</v>
      </c>
      <c r="CC7" s="39">
        <v>122.12</v>
      </c>
      <c r="CD7" s="39">
        <v>138.15</v>
      </c>
      <c r="CE7" s="39">
        <v>133.12</v>
      </c>
      <c r="CF7" s="39">
        <v>152.12</v>
      </c>
      <c r="CG7" s="39">
        <v>310.47000000000003</v>
      </c>
      <c r="CH7" s="39">
        <v>299.39</v>
      </c>
      <c r="CI7" s="39">
        <v>320.36</v>
      </c>
      <c r="CJ7" s="39">
        <v>332.02</v>
      </c>
      <c r="CK7" s="39">
        <v>300.35000000000002</v>
      </c>
      <c r="CL7" s="39">
        <v>232.54</v>
      </c>
      <c r="CM7" s="39" t="s">
        <v>113</v>
      </c>
      <c r="CN7" s="39" t="s">
        <v>113</v>
      </c>
      <c r="CO7" s="39" t="s">
        <v>113</v>
      </c>
      <c r="CP7" s="39" t="s">
        <v>113</v>
      </c>
      <c r="CQ7" s="39" t="s">
        <v>113</v>
      </c>
      <c r="CR7" s="39">
        <v>36.67</v>
      </c>
      <c r="CS7" s="39">
        <v>36.200000000000003</v>
      </c>
      <c r="CT7" s="39">
        <v>34.74</v>
      </c>
      <c r="CU7" s="39">
        <v>36.65</v>
      </c>
      <c r="CV7" s="39">
        <v>37.72</v>
      </c>
      <c r="CW7" s="39">
        <v>42.17</v>
      </c>
      <c r="CX7" s="39">
        <v>80.42</v>
      </c>
      <c r="CY7" s="39">
        <v>81.91</v>
      </c>
      <c r="CZ7" s="39">
        <v>80.63</v>
      </c>
      <c r="DA7" s="39">
        <v>82.49</v>
      </c>
      <c r="DB7" s="39">
        <v>83.73</v>
      </c>
      <c r="DC7" s="39">
        <v>71.239999999999995</v>
      </c>
      <c r="DD7" s="39">
        <v>71.069999999999993</v>
      </c>
      <c r="DE7" s="39">
        <v>70.14</v>
      </c>
      <c r="DF7" s="39">
        <v>68.83</v>
      </c>
      <c r="DG7" s="39">
        <v>68.459999999999994</v>
      </c>
      <c r="DH7" s="39">
        <v>82.3</v>
      </c>
      <c r="DI7" s="39">
        <v>4.32</v>
      </c>
      <c r="DJ7" s="39">
        <v>4.51</v>
      </c>
      <c r="DK7" s="39">
        <v>9.92</v>
      </c>
      <c r="DL7" s="39">
        <v>10.94</v>
      </c>
      <c r="DM7" s="39">
        <v>12.83</v>
      </c>
      <c r="DN7" s="39">
        <v>6.5</v>
      </c>
      <c r="DO7" s="39">
        <v>6.66</v>
      </c>
      <c r="DP7" s="39">
        <v>14.53</v>
      </c>
      <c r="DQ7" s="39">
        <v>17.72</v>
      </c>
      <c r="DR7" s="39">
        <v>18.920000000000002</v>
      </c>
      <c r="DS7" s="39">
        <v>23.63</v>
      </c>
      <c r="DT7" s="39">
        <v>0</v>
      </c>
      <c r="DU7" s="39">
        <v>0</v>
      </c>
      <c r="DV7" s="39">
        <v>0</v>
      </c>
      <c r="DW7" s="39">
        <v>0</v>
      </c>
      <c r="DX7" s="39">
        <v>0</v>
      </c>
      <c r="DY7" s="39">
        <v>0</v>
      </c>
      <c r="DZ7" s="39">
        <v>0</v>
      </c>
      <c r="EA7" s="39">
        <v>0</v>
      </c>
      <c r="EB7" s="39">
        <v>0</v>
      </c>
      <c r="EC7" s="39">
        <v>0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</v>
      </c>
      <c r="EJ7" s="39">
        <v>0.05</v>
      </c>
      <c r="EK7" s="39">
        <v>7.0000000000000007E-2</v>
      </c>
      <c r="EL7" s="39">
        <v>0.08</v>
      </c>
      <c r="EM7" s="39">
        <v>0.26</v>
      </c>
      <c r="EN7" s="39">
        <v>0.13</v>
      </c>
      <c r="EO7" s="39">
        <v>0.09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dcterms:created xsi:type="dcterms:W3CDTF">2017-12-25T01:56:04Z</dcterms:created>
  <dcterms:modified xsi:type="dcterms:W3CDTF">2018-02-08T23:53:38Z</dcterms:modified>
  <cp:category/>
</cp:coreProperties>
</file>