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<sst xmlns="http://schemas.openxmlformats.org/spreadsheetml/2006/main" count="245" uniqueCount="125">
  <si>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</si>
  <si>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</si>
  <si>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</si>
  <si>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</si>
  <si>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</si>
  <si>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</si>
  <si>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</si>
  <si>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</si>
  <si>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</si>
  <si>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</si>
  <si>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</si>
  <si>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</si>
  <si>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</si>
  <si>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</si>
  <si>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</si>
  <si>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</si>
  <si>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</si>
  <si>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</si>
  <si>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</si>
  <si>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</si>
  <si>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</si>
  <si>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</si>
  <si>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</si>
  <si>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</si>
  <si>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</si>
  <si>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</si>
  <si>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</si>
  <si>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</si>
  <si>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</si>
  <si>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</si>
  <si>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</si>
  <si>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</si>
  <si>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</si>
  <si>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</si>
  <si>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</si>
  <si>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</si>
  <si>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</si>
  <si>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</si>
  <si>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</si>
  <si>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</si>
  <si>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</si>
  <si>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</si>
  <si>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</si>
  <si>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</si>
  <si>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</si>
  <si>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</si>
  <si>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</si>
  <si>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</si>
  <si>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</si>
  <si>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</si>
  <si>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</si>
  <si>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</si>
  <si>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</si>
  <si>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</si>
  <si>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</si>
  <si>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</si>
  <si>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</si>
  <si>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</si>
  <si>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</si>
  <si>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</si>
  <si>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</si>
  <si>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</si>
  <si>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</si>
  <si>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</si>
  <si>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</si>
  <si>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</si>
  <si>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</si>
  <si>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</si>
  <si>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</si>
  <si>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</si>
  <si>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</si>
  <si>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</si>
  <si>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</si>
  <si>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</si>
  <si>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</si>
  <si>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</si>
  <si>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</si>
  <si>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</si>
  <si>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</si>
  <si>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</si>
  <si>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</si>
  <si>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</si>
  <si>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</si>
  <si>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</si>
  <si>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</si>
  <si>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</si>
  <si>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</si>
  <si>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</si>
  <si>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</si>
  <si>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</si>
  <si>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</si>
  <si>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</si>
  <si>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</si>
  <si>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</si>
  <si>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</si>
  <si>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</si>
  <si>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</si>
  <si>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</si>
  <si>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</si>
  <si>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</si>
  <si>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</si>
  <si>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</si>
  <si>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</si>
  <si>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</si>
  <si>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</si>
  <si>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</si>
  <si>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</si>
  <si>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</si>
  <si>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</si>
  <si>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朝日町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</si>
  <si>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</si>
  <si>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</si>
  <si>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</si>
  <si>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</si>
  <si>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</si>
  <si>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</si>
  <si>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</si>
  <si>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</si>
  <si>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</si>
  <si>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</si>
  <si>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</si>
  <si>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料金収入、使用水量ともに上昇はしているが、一般会計からの繰り入れによる経営状態に変わりはない。また、企業債償還は平成２７年度最大で本年度以降は徐々にではあるが減少していく予定である。しかし、雨水幹線事業による起債事業が継続されていくため、起債償還額は今後も厳しい状態が続いていく。</t>
    <rPh sb="1" eb="3">
      <t>リョウキン</t>
    </rPh>
    <rPh sb="3" eb="5">
      <t>シュウニュウ</t>
    </rPh>
    <rPh sb="86" eb="88">
      <t>ヨテイ</t>
    </rPh>
    <rPh sb="110" eb="112">
      <t>ケイゾク</t>
    </rPh>
    <rPh sb="122" eb="124">
      <t>ショウカン</t>
    </rPh>
    <rPh sb="126" eb="128">
      <t>コンゴ</t>
    </rPh>
    <rPh sb="135" eb="136">
      <t>ツヅ</t>
    </rPh>
    <phoneticPr fontId="4"/>
  </si>
  <si>
    <t>　下水道整備については、ほぼ完了となっている。また、平成２９年度料金改定を行う予定であるが、汚水処理費を下水道使用料ですべて賄うことができない状況である。更に、今後人口減少が予想され、財政は厳しくなると考えられるため、下水道管渠等の更新、改築を含め、総合的に計画を立てる必要がある。</t>
    <rPh sb="1" eb="4">
      <t>ゲスイドウ</t>
    </rPh>
    <rPh sb="4" eb="6">
      <t>セイビ</t>
    </rPh>
    <rPh sb="14" eb="16">
      <t>カンリョウ</t>
    </rPh>
    <rPh sb="26" eb="28">
      <t>ヘイセイ</t>
    </rPh>
    <rPh sb="30" eb="32">
      <t>ネンド</t>
    </rPh>
    <rPh sb="32" eb="34">
      <t>リョウキン</t>
    </rPh>
    <rPh sb="34" eb="36">
      <t>カイテイ</t>
    </rPh>
    <rPh sb="37" eb="38">
      <t>オコナ</t>
    </rPh>
    <rPh sb="39" eb="41">
      <t>ヨテイ</t>
    </rPh>
    <rPh sb="46" eb="48">
      <t>オスイ</t>
    </rPh>
    <rPh sb="48" eb="50">
      <t>ショリ</t>
    </rPh>
    <rPh sb="50" eb="51">
      <t>ヒ</t>
    </rPh>
    <rPh sb="52" eb="55">
      <t>ゲスイドウ</t>
    </rPh>
    <rPh sb="55" eb="58">
      <t>シヨウリョウ</t>
    </rPh>
    <rPh sb="62" eb="63">
      <t>マカナ</t>
    </rPh>
    <rPh sb="71" eb="73">
      <t>ジョウキョウ</t>
    </rPh>
    <rPh sb="77" eb="78">
      <t>サラ</t>
    </rPh>
    <rPh sb="80" eb="82">
      <t>コンゴ</t>
    </rPh>
    <rPh sb="82" eb="84">
      <t>ジンコウ</t>
    </rPh>
    <rPh sb="84" eb="86">
      <t>ゲンショウ</t>
    </rPh>
    <rPh sb="87" eb="89">
      <t>ヨソウ</t>
    </rPh>
    <rPh sb="92" eb="94">
      <t>ザイセイ</t>
    </rPh>
    <rPh sb="95" eb="96">
      <t>キビ</t>
    </rPh>
    <rPh sb="101" eb="102">
      <t>カンガ</t>
    </rPh>
    <rPh sb="109" eb="112">
      <t>ゲスイドウ</t>
    </rPh>
    <rPh sb="112" eb="114">
      <t>カンキョ</t>
    </rPh>
    <rPh sb="114" eb="115">
      <t>トウ</t>
    </rPh>
    <rPh sb="116" eb="118">
      <t>コウシン</t>
    </rPh>
    <rPh sb="119" eb="121">
      <t>カイチク</t>
    </rPh>
    <rPh sb="122" eb="123">
      <t>フク</t>
    </rPh>
    <rPh sb="125" eb="128">
      <t>ソウゴウテキ</t>
    </rPh>
    <rPh sb="129" eb="131">
      <t>ケイカク</t>
    </rPh>
    <rPh sb="132" eb="133">
      <t>タ</t>
    </rPh>
    <rPh sb="135" eb="137">
      <t>ヒツヨウ</t>
    </rPh>
    <phoneticPr fontId="4"/>
  </si>
  <si>
    <t>　下水道の埋設状況は、布設から約４０年を経過しており、老朽化が進んでいる状況である。近い将来耐用年数を迎えるため、計画的に下水道管等の更新計画を立てる必要がある。</t>
    <rPh sb="1" eb="4">
      <t>ゲスイドウ</t>
    </rPh>
    <rPh sb="5" eb="7">
      <t>マイセツ</t>
    </rPh>
    <rPh sb="7" eb="9">
      <t>ジョウキョウ</t>
    </rPh>
    <rPh sb="11" eb="13">
      <t>フセツ</t>
    </rPh>
    <rPh sb="15" eb="16">
      <t>ヤク</t>
    </rPh>
    <rPh sb="18" eb="19">
      <t>ネン</t>
    </rPh>
    <rPh sb="20" eb="22">
      <t>ケイカ</t>
    </rPh>
    <rPh sb="27" eb="30">
      <t>ロウキュウカ</t>
    </rPh>
    <rPh sb="31" eb="32">
      <t>スス</t>
    </rPh>
    <rPh sb="36" eb="38">
      <t>ジョウキョウ</t>
    </rPh>
    <rPh sb="42" eb="43">
      <t>チカ</t>
    </rPh>
    <rPh sb="44" eb="46">
      <t>ショウライ</t>
    </rPh>
    <rPh sb="46" eb="48">
      <t>タイヨウ</t>
    </rPh>
    <rPh sb="48" eb="50">
      <t>ネンスウ</t>
    </rPh>
    <rPh sb="51" eb="52">
      <t>ムカ</t>
    </rPh>
    <rPh sb="57" eb="60">
      <t>ケイカクテキ</t>
    </rPh>
    <rPh sb="61" eb="64">
      <t>ゲスイドウ</t>
    </rPh>
    <rPh sb="64" eb="65">
      <t>カン</t>
    </rPh>
    <rPh sb="65" eb="66">
      <t>トウ</t>
    </rPh>
    <rPh sb="67" eb="69">
      <t>コウシン</t>
    </rPh>
    <rPh sb="69" eb="71">
      <t>ケイカク</t>
    </rPh>
    <rPh sb="72" eb="73">
      <t>タ</t>
    </rPh>
    <rPh sb="75" eb="7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</si>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</sst>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93408"/>
        <c:axId val="935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2993408"/>
        <c:axId val="93597696"/>
      </c:lineChart>
      <c:dateAx>
        <c:axId val="92993408"/>
        <c:scaling>
          <c:orientation val="minMax"/>
        </c:scaling>
        <c:delete val="1"/>
        <c:axPos val="b"/>
        <c:numFmt formatCode="ge" sourceLinked="1"/>
        <c:majorTickMark val="none"/>
        <c:minorTickMark val="none"/>
        <c:tickLblPos val="none"/>
        <c:crossAx val="93597696"/>
        <c:crosses val="autoZero"/>
        <c:auto val="1"/>
        <c:lblOffset val="100"/>
        <c:baseTimeUnit val="years"/>
      </c:dateAx>
      <c:valAx>
        <c:axId val="93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404224"/>
        <c:axId val="1004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0404224"/>
        <c:axId val="100418688"/>
      </c:lineChart>
      <c:dateAx>
        <c:axId val="100404224"/>
        <c:scaling>
          <c:orientation val="minMax"/>
        </c:scaling>
        <c:delete val="1"/>
        <c:axPos val="b"/>
        <c:numFmt formatCode="ge" sourceLinked="1"/>
        <c:majorTickMark val="none"/>
        <c:minorTickMark val="none"/>
        <c:tickLblPos val="none"/>
        <c:crossAx val="100418688"/>
        <c:crosses val="autoZero"/>
        <c:auto val="1"/>
        <c:lblOffset val="100"/>
        <c:baseTimeUnit val="years"/>
      </c:dateAx>
      <c:valAx>
        <c:axId val="1004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96.65</c:v>
                </c:pt>
                <c:pt idx="1">
                  <c:v>96.49</c:v>
                </c:pt>
                <c:pt idx="2">
                  <c:v>96.81</c:v>
                </c:pt>
                <c:pt idx="3">
                  <c:v>97.12</c:v>
                </c:pt>
                <c:pt idx="4">
                  <c:v>97.16</c:v>
                </c:pt>
              </c:numCache>
            </c:numRef>
          </c:val>
        </c:ser>
        <c:dLbls>
          <c:showLegendKey val="0"/>
          <c:showVal val="0"/>
          <c:showCatName val="0"/>
          <c:showSerName val="0"/>
          <c:showPercent val="0"/>
          <c:showBubbleSize val="0"/>
        </c:dLbls>
        <c:gapWidth val="150"/>
        <c:axId val="100461184"/>
        <c:axId val="1004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0461184"/>
        <c:axId val="100471552"/>
      </c:lineChart>
      <c:dateAx>
        <c:axId val="100461184"/>
        <c:scaling>
          <c:orientation val="minMax"/>
        </c:scaling>
        <c:delete val="1"/>
        <c:axPos val="b"/>
        <c:numFmt formatCode="ge" sourceLinked="1"/>
        <c:majorTickMark val="none"/>
        <c:minorTickMark val="none"/>
        <c:tickLblPos val="none"/>
        <c:crossAx val="100471552"/>
        <c:crosses val="autoZero"/>
        <c:auto val="1"/>
        <c:lblOffset val="100"/>
        <c:baseTimeUnit val="years"/>
      </c:dateAx>
      <c:valAx>
        <c:axId val="100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89.62</c:v>
                </c:pt>
                <c:pt idx="1">
                  <c:v>90.08</c:v>
                </c:pt>
                <c:pt idx="2">
                  <c:v>90.09</c:v>
                </c:pt>
                <c:pt idx="3">
                  <c:v>74.8</c:v>
                </c:pt>
                <c:pt idx="4">
                  <c:v>86.2</c:v>
                </c:pt>
              </c:numCache>
            </c:numRef>
          </c:val>
        </c:ser>
        <c:dLbls>
          <c:showLegendKey val="0"/>
          <c:showVal val="0"/>
          <c:showCatName val="0"/>
          <c:showSerName val="0"/>
          <c:showPercent val="0"/>
          <c:showBubbleSize val="0"/>
        </c:dLbls>
        <c:gapWidth val="150"/>
        <c:axId val="93627904"/>
        <c:axId val="936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7904"/>
        <c:axId val="93629824"/>
      </c:lineChart>
      <c:dateAx>
        <c:axId val="93627904"/>
        <c:scaling>
          <c:orientation val="minMax"/>
        </c:scaling>
        <c:delete val="1"/>
        <c:axPos val="b"/>
        <c:numFmt formatCode="ge" sourceLinked="1"/>
        <c:majorTickMark val="none"/>
        <c:minorTickMark val="none"/>
        <c:tickLblPos val="none"/>
        <c:crossAx val="93629824"/>
        <c:crosses val="autoZero"/>
        <c:auto val="1"/>
        <c:lblOffset val="100"/>
        <c:baseTimeUnit val="years"/>
      </c:dateAx>
      <c:valAx>
        <c:axId val="93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52224"/>
        <c:axId val="948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52224"/>
        <c:axId val="94854144"/>
      </c:lineChart>
      <c:dateAx>
        <c:axId val="94852224"/>
        <c:scaling>
          <c:orientation val="minMax"/>
        </c:scaling>
        <c:delete val="1"/>
        <c:axPos val="b"/>
        <c:numFmt formatCode="ge" sourceLinked="1"/>
        <c:majorTickMark val="none"/>
        <c:minorTickMark val="none"/>
        <c:tickLblPos val="none"/>
        <c:crossAx val="94854144"/>
        <c:crosses val="autoZero"/>
        <c:auto val="1"/>
        <c:lblOffset val="100"/>
        <c:baseTimeUnit val="years"/>
      </c:dateAx>
      <c:valAx>
        <c:axId val="94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88704"/>
        <c:axId val="948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88704"/>
        <c:axId val="94890624"/>
      </c:lineChart>
      <c:dateAx>
        <c:axId val="94888704"/>
        <c:scaling>
          <c:orientation val="minMax"/>
        </c:scaling>
        <c:delete val="1"/>
        <c:axPos val="b"/>
        <c:numFmt formatCode="ge" sourceLinked="1"/>
        <c:majorTickMark val="none"/>
        <c:minorTickMark val="none"/>
        <c:tickLblPos val="none"/>
        <c:crossAx val="94890624"/>
        <c:crosses val="autoZero"/>
        <c:auto val="1"/>
        <c:lblOffset val="100"/>
        <c:baseTimeUnit val="years"/>
      </c:dateAx>
      <c:valAx>
        <c:axId val="94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46272"/>
        <c:axId val="100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46272"/>
        <c:axId val="100248192"/>
      </c:lineChart>
      <c:dateAx>
        <c:axId val="100246272"/>
        <c:scaling>
          <c:orientation val="minMax"/>
        </c:scaling>
        <c:delete val="1"/>
        <c:axPos val="b"/>
        <c:numFmt formatCode="ge" sourceLinked="1"/>
        <c:majorTickMark val="none"/>
        <c:minorTickMark val="none"/>
        <c:tickLblPos val="none"/>
        <c:crossAx val="100248192"/>
        <c:crosses val="autoZero"/>
        <c:auto val="1"/>
        <c:lblOffset val="100"/>
        <c:baseTimeUnit val="years"/>
      </c:dateAx>
      <c:valAx>
        <c:axId val="100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0912"/>
        <c:axId val="1005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0912"/>
        <c:axId val="100557184"/>
      </c:lineChart>
      <c:dateAx>
        <c:axId val="100550912"/>
        <c:scaling>
          <c:orientation val="minMax"/>
        </c:scaling>
        <c:delete val="1"/>
        <c:axPos val="b"/>
        <c:numFmt formatCode="ge" sourceLinked="1"/>
        <c:majorTickMark val="none"/>
        <c:minorTickMark val="none"/>
        <c:tickLblPos val="none"/>
        <c:crossAx val="100557184"/>
        <c:crosses val="autoZero"/>
        <c:auto val="1"/>
        <c:lblOffset val="100"/>
        <c:baseTimeUnit val="years"/>
      </c:dateAx>
      <c:valAx>
        <c:axId val="1005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1095.46</c:v>
                </c:pt>
                <c:pt idx="1">
                  <c:v>1024.05</c:v>
                </c:pt>
                <c:pt idx="2">
                  <c:v>850.06</c:v>
                </c:pt>
                <c:pt idx="3">
                  <c:v>1300.25</c:v>
                </c:pt>
                <c:pt idx="4">
                  <c:v>2170.25</c:v>
                </c:pt>
              </c:numCache>
            </c:numRef>
          </c:val>
        </c:ser>
        <c:dLbls>
          <c:showLegendKey val="0"/>
          <c:showVal val="0"/>
          <c:showCatName val="0"/>
          <c:showSerName val="0"/>
          <c:showPercent val="0"/>
          <c:showBubbleSize val="0"/>
        </c:dLbls>
        <c:gapWidth val="150"/>
        <c:axId val="100582912"/>
        <c:axId val="100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0582912"/>
        <c:axId val="100584832"/>
      </c:lineChart>
      <c:dateAx>
        <c:axId val="100582912"/>
        <c:scaling>
          <c:orientation val="minMax"/>
        </c:scaling>
        <c:delete val="1"/>
        <c:axPos val="b"/>
        <c:numFmt formatCode="ge" sourceLinked="1"/>
        <c:majorTickMark val="none"/>
        <c:minorTickMark val="none"/>
        <c:tickLblPos val="none"/>
        <c:crossAx val="100584832"/>
        <c:crosses val="autoZero"/>
        <c:auto val="1"/>
        <c:lblOffset val="100"/>
        <c:baseTimeUnit val="years"/>
      </c:dateAx>
      <c:valAx>
        <c:axId val="100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67.56</c:v>
                </c:pt>
                <c:pt idx="1">
                  <c:v>67.63</c:v>
                </c:pt>
                <c:pt idx="2">
                  <c:v>69.3</c:v>
                </c:pt>
                <c:pt idx="3">
                  <c:v>52.61</c:v>
                </c:pt>
                <c:pt idx="4">
                  <c:v>65.42</c:v>
                </c:pt>
              </c:numCache>
            </c:numRef>
          </c:val>
        </c:ser>
        <c:dLbls>
          <c:showLegendKey val="0"/>
          <c:showVal val="0"/>
          <c:showCatName val="0"/>
          <c:showSerName val="0"/>
          <c:showPercent val="0"/>
          <c:showBubbleSize val="0"/>
        </c:dLbls>
        <c:gapWidth val="150"/>
        <c:axId val="100273536"/>
        <c:axId val="100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0273536"/>
        <c:axId val="100300288"/>
      </c:lineChart>
      <c:dateAx>
        <c:axId val="100273536"/>
        <c:scaling>
          <c:orientation val="minMax"/>
        </c:scaling>
        <c:delete val="1"/>
        <c:axPos val="b"/>
        <c:numFmt formatCode="ge" sourceLinked="1"/>
        <c:majorTickMark val="none"/>
        <c:minorTickMark val="none"/>
        <c:tickLblPos val="none"/>
        <c:crossAx val="100300288"/>
        <c:crosses val="autoZero"/>
        <c:auto val="1"/>
        <c:lblOffset val="100"/>
        <c:baseTimeUnit val="years"/>
      </c:dateAx>
      <c:valAx>
        <c:axId val="100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172.52</c:v>
                </c:pt>
                <c:pt idx="1">
                  <c:v>171.73</c:v>
                </c:pt>
                <c:pt idx="2">
                  <c:v>171.38</c:v>
                </c:pt>
                <c:pt idx="3">
                  <c:v>226.6</c:v>
                </c:pt>
                <c:pt idx="4">
                  <c:v>180.96</c:v>
                </c:pt>
              </c:numCache>
            </c:numRef>
          </c:val>
        </c:ser>
        <c:dLbls>
          <c:showLegendKey val="0"/>
          <c:showVal val="0"/>
          <c:showCatName val="0"/>
          <c:showSerName val="0"/>
          <c:showPercent val="0"/>
          <c:showBubbleSize val="0"/>
        </c:dLbls>
        <c:gapWidth val="150"/>
        <c:axId val="100321920"/>
        <c:axId val="100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0321920"/>
        <c:axId val="100324096"/>
      </c:lineChart>
      <c:dateAx>
        <c:axId val="100321920"/>
        <c:scaling>
          <c:orientation val="minMax"/>
        </c:scaling>
        <c:delete val="1"/>
        <c:axPos val="b"/>
        <c:numFmt formatCode="ge" sourceLinked="1"/>
        <c:majorTickMark val="none"/>
        <c:minorTickMark val="none"/>
        <c:tickLblPos val="none"/>
        <c:crossAx val="100324096"/>
        <c:crosses val="autoZero"/>
        <c:auto val="1"/>
        <c:lblOffset val="100"/>
        <c:baseTimeUnit val="years"/>
      </c:dateAx>
      <c:valAx>
        <c:axId val="100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朝日町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10634</v>
      </c>
      <c r="AM8" s="50"/>
      <c r="AN8" s="50"/>
      <c r="AO8" s="50"/>
      <c r="AP8" s="50"/>
      <c r="AQ8" s="50"/>
      <c r="AR8" s="50"/>
      <c r="AS8" s="50"/>
      <c r="AT8" s="45">
        <f>データ!T6</f>
        <v>5.99</v>
      </c>
      <c r="AU8" s="45"/>
      <c r="AV8" s="45"/>
      <c r="AW8" s="45"/>
      <c r="AX8" s="45"/>
      <c r="AY8" s="45"/>
      <c r="AZ8" s="45"/>
      <c r="BA8" s="45"/>
      <c r="BB8" s="45">
        <f>データ!U6</f>
        <v>1775.29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99.06</v>
      </c>
      <c r="Q10" s="45"/>
      <c r="R10" s="45"/>
      <c r="S10" s="45"/>
      <c r="T10" s="45"/>
      <c r="U10" s="45"/>
      <c r="V10" s="45"/>
      <c r="W10" s="45">
        <f>データ!Q6</f>
        <v>86.96</v>
      </c>
      <c r="X10" s="45"/>
      <c r="Y10" s="45"/>
      <c r="Z10" s="45"/>
      <c r="AA10" s="45"/>
      <c r="AB10" s="45"/>
      <c r="AC10" s="45"/>
      <c r="AD10" s="50">
        <f>データ!R6</f>
        <v>2214</v>
      </c>
      <c r="AE10" s="50"/>
      <c r="AF10" s="50"/>
      <c r="AG10" s="50"/>
      <c r="AH10" s="50"/>
      <c r="AI10" s="50"/>
      <c r="AJ10" s="50"/>
      <c r="AK10" s="2"/>
      <c r="AL10" s="50">
        <f>データ!V6</f>
        <v>10556</v>
      </c>
      <c r="AM10" s="50"/>
      <c r="AN10" s="50"/>
      <c r="AO10" s="50"/>
      <c r="AP10" s="50"/>
      <c r="AQ10" s="50"/>
      <c r="AR10" s="50"/>
      <c r="AS10" s="50"/>
      <c r="AT10" s="45">
        <f>データ!W6</f>
        <v>2.78</v>
      </c>
      <c r="AU10" s="45"/>
      <c r="AV10" s="45"/>
      <c r="AW10" s="45"/>
      <c r="AX10" s="45"/>
      <c r="AY10" s="45"/>
      <c r="AZ10" s="45"/>
      <c r="BA10" s="45"/>
      <c r="BB10" s="45">
        <f>データ!X6</f>
        <v>3797.12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243434</v>
      </c>
      <c r="D6" s="33">
        <f t="shared" si="3"/>
        <v>47</v>
      </c>
      <c r="E6" s="33">
        <f t="shared" si="3"/>
        <v>17</v>
      </c>
      <c r="F6" s="33">
        <f t="shared" si="3"/>
        <v>1</v>
      </c>
      <c r="G6" s="33">
        <f t="shared" si="3"/>
        <v>0</v>
      </c>
      <c r="H6" s="33" t="str">
        <f t="shared" si="3"/>
        <v>三重県　朝日町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99.06</v>
      </c>
      <c r="Q6" s="34">
        <f t="shared" si="3"/>
        <v>86.96</v>
      </c>
      <c r="R6" s="34">
        <f t="shared" si="3"/>
        <v>2214</v>
      </c>
      <c r="S6" s="34">
        <f t="shared" si="3"/>
        <v>10634</v>
      </c>
      <c r="T6" s="34">
        <f t="shared" si="3"/>
        <v>5.99</v>
      </c>
      <c r="U6" s="34">
        <f t="shared" si="3"/>
        <v>1775.29</v>
      </c>
      <c r="V6" s="34">
        <f t="shared" si="3"/>
        <v>10556</v>
      </c>
      <c r="W6" s="34">
        <f t="shared" si="3"/>
        <v>2.78</v>
      </c>
      <c r="X6" s="34">
        <f t="shared" si="3"/>
        <v>3797.12</v>
      </c>
      <c r="Y6" s="35">
        <f>IF(Y7="",NA(),Y7)</f>
        <v>89.62</v>
      </c>
      <c r="Z6" s="35">
        <f t="shared" ref="Z6:AH6" si="4">IF(Z7="",NA(),Z7)</f>
        <v>90.08</v>
      </c>
      <c r="AA6" s="35">
        <f t="shared" si="4"/>
        <v>90.09</v>
      </c>
      <c r="AB6" s="35">
        <f t="shared" si="4"/>
        <v>74.8</v>
      </c>
      <c r="AC6" s="35">
        <f t="shared" si="4"/>
        <v>86.2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1095.46</v>
      </c>
      <c r="BG6" s="35">
        <f t="shared" ref="BG6:BO6" si="7">IF(BG7="",NA(),BG7)</f>
        <v>1024.05</v>
      </c>
      <c r="BH6" s="35">
        <f t="shared" si="7"/>
        <v>850.06</v>
      </c>
      <c r="BI6" s="35">
        <f t="shared" si="7"/>
        <v>1300.25</v>
      </c>
      <c r="BJ6" s="35">
        <f t="shared" si="7"/>
        <v>2170.25</v>
      </c>
      <c r="BK6" s="35">
        <f t="shared" si="7"/>
        <v>1273.52</v>
      </c>
      <c r="BL6" s="35">
        <f t="shared" si="7"/>
        <v>1209.95</v>
      </c>
      <c r="BM6" s="35">
        <f t="shared" si="7"/>
        <v>1136.5</v>
      </c>
      <c r="BN6" s="35">
        <f t="shared" si="7"/>
        <v>1118.56</v>
      </c>
      <c r="BO6" s="35">
        <f t="shared" si="7"/>
        <v>1111.31</v>
      </c>
      <c r="BP6" s="34" t="str">
        <f>IF(BP7="","",IF(BP7="-","【-】","【"&amp;SUBSTITUTE(TEXT(BP7,"#,##0.00"),"-","△")&amp;"】"))</f>
        <v>【728.30】</v>
      </c>
      <c r="BQ6" s="35">
        <f>IF(BQ7="",NA(),BQ7)</f>
        <v>67.56</v>
      </c>
      <c r="BR6" s="35">
        <f t="shared" ref="BR6:BZ6" si="8">IF(BR7="",NA(),BR7)</f>
        <v>67.63</v>
      </c>
      <c r="BS6" s="35">
        <f t="shared" si="8"/>
        <v>69.3</v>
      </c>
      <c r="BT6" s="35">
        <f t="shared" si="8"/>
        <v>52.61</v>
      </c>
      <c r="BU6" s="35">
        <f t="shared" si="8"/>
        <v>65.42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172.52</v>
      </c>
      <c r="CC6" s="35">
        <f t="shared" ref="CC6:CK6" si="9">IF(CC7="",NA(),CC7)</f>
        <v>171.73</v>
      </c>
      <c r="CD6" s="35">
        <f t="shared" si="9"/>
        <v>171.38</v>
      </c>
      <c r="CE6" s="35">
        <f t="shared" si="9"/>
        <v>226.6</v>
      </c>
      <c r="CF6" s="35">
        <f t="shared" si="9"/>
        <v>180.96</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96.65</v>
      </c>
      <c r="CY6" s="35">
        <f t="shared" ref="CY6:DG6" si="11">IF(CY7="",NA(),CY7)</f>
        <v>96.49</v>
      </c>
      <c r="CZ6" s="35">
        <f t="shared" si="11"/>
        <v>96.81</v>
      </c>
      <c r="DA6" s="35">
        <f t="shared" si="11"/>
        <v>97.12</v>
      </c>
      <c r="DB6" s="35">
        <f t="shared" si="11"/>
        <v>97.16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243434</v>
      </c>
      <c r="D7" s="37">
        <v>47</v>
      </c>
      <c r="E7" s="37">
        <v>17</v>
      </c>
      <c r="F7" s="37">
        <v>1</v>
      </c>
      <c r="G7" s="37">
        <v>0</v>
      </c>
      <c r="H7" s="37" t="s">
        <v>109</v>
      </c>
      <c r="I7" s="37" t="s">
        <v>110</v>
      </c>
      <c r="J7" s="37" t="s">
        <v>111</v>
      </c>
      <c r="K7" s="37" t="s">
        <v>112</v>
      </c>
      <c r="L7" s="37" t="s">
        <v>113</v>
      </c>
      <c r="M7" s="37"/>
      <c r="N7" s="38" t="s">
        <v>114</v>
      </c>
      <c r="O7" s="38" t="s">
        <v>115</v>
      </c>
      <c r="P7" s="38">
        <v>99.06</v>
      </c>
      <c r="Q7" s="38">
        <v>86.96</v>
      </c>
      <c r="R7" s="38">
        <v>2214</v>
      </c>
      <c r="S7" s="38">
        <v>10634</v>
      </c>
      <c r="T7" s="38">
        <v>5.99</v>
      </c>
      <c r="U7" s="38">
        <v>1775.29</v>
      </c>
      <c r="V7" s="38">
        <v>10556</v>
      </c>
      <c r="W7" s="38">
        <v>2.78</v>
      </c>
      <c r="X7" s="38">
        <v>3797.12</v>
      </c>
      <c r="Y7" s="38">
        <v>89.62</v>
      </c>
      <c r="Z7" s="38">
        <v>90.08</v>
      </c>
      <c r="AA7" s="38">
        <v>90.09</v>
      </c>
      <c r="AB7" s="38">
        <v>74.8</v>
      </c>
      <c r="AC7" s="38">
        <v>86.2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1095.46</v>
      </c>
      <c r="BG7" s="38">
        <v>1024.05</v>
      </c>
      <c r="BH7" s="38">
        <v>850.06</v>
      </c>
      <c r="BI7" s="38">
        <v>1300.25</v>
      </c>
      <c r="BJ7" s="38">
        <v>2170.25</v>
      </c>
      <c r="BK7" s="38">
        <v>1273.52</v>
      </c>
      <c r="BL7" s="38">
        <v>1209.95</v>
      </c>
      <c r="BM7" s="38">
        <v>1136.5</v>
      </c>
      <c r="BN7" s="38">
        <v>1118.56</v>
      </c>
      <c r="BO7" s="38">
        <v>1111.31</v>
      </c>
      <c r="BP7" s="38">
        <v>728.3</v>
      </c>
      <c r="BQ7" s="38">
        <v>67.56</v>
      </c>
      <c r="BR7" s="38">
        <v>67.63</v>
      </c>
      <c r="BS7" s="38">
        <v>69.3</v>
      </c>
      <c r="BT7" s="38">
        <v>52.61</v>
      </c>
      <c r="BU7" s="38">
        <v>65.42</v>
      </c>
      <c r="BV7" s="38">
        <v>67.849999999999994</v>
      </c>
      <c r="BW7" s="38">
        <v>69.48</v>
      </c>
      <c r="BX7" s="38">
        <v>71.650000000000006</v>
      </c>
      <c r="BY7" s="38">
        <v>72.33</v>
      </c>
      <c r="BZ7" s="38">
        <v>75.540000000000006</v>
      </c>
      <c r="CA7" s="38">
        <v>100.04</v>
      </c>
      <c r="CB7" s="38">
        <v>172.52</v>
      </c>
      <c r="CC7" s="38">
        <v>171.73</v>
      </c>
      <c r="CD7" s="38">
        <v>171.38</v>
      </c>
      <c r="CE7" s="38">
        <v>226.6</v>
      </c>
      <c r="CF7" s="38">
        <v>180.96</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96.65</v>
      </c>
      <c r="CY7" s="38">
        <v>96.49</v>
      </c>
      <c r="CZ7" s="38">
        <v>96.81</v>
      </c>
      <c r="DA7" s="38">
        <v>97.12</v>
      </c>
      <c r="DB7" s="38">
        <v>97.16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2018-02-01T07:35:29Z</cp:lastPrinted>
  <dcterms:created xsi:type="dcterms:W3CDTF">2017-12-25T02:09:42Z</dcterms:created>
  <dcterms:modified xsi:type="dcterms:W3CDTF">2018-02-19T09:29:11Z</dcterms:modified>
  <cp:category/>
</cp:coreProperties>
</file>