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建設部\上下水道課\★水道係\10-3-1-3 決算統計\公営企業に係る「経営比較分析表」の公表\29(H28)\"/>
    </mc:Choice>
  </mc:AlternateContent>
  <workbookProtection workbookPassword="B319" lockStructure="1"/>
  <bookViews>
    <workbookView xWindow="0" yWindow="0" windowWidth="24000" windowHeight="948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<sst xmlns="http://schemas.openxmlformats.org/spreadsheetml/2006/main" count="245" uniqueCount="126">
  <si>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</si>
  <si>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</si>
  <si>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</si>
  <si>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</si>
  <si>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</si>
  <si>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</si>
  <si>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</si>
  <si>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</si>
  <si>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</si>
  <si>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</si>
  <si>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</si>
  <si>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</si>
  <si>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</si>
  <si>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</si>
  <si>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</si>
  <si>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</si>
  <si>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</si>
  <si>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</si>
  <si>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</si>
  <si>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</si>
  <si>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</si>
  <si>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</si>
  <si>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</si>
  <si>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</si>
  <si>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</si>
  <si>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</si>
  <si>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</si>
  <si>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</si>
  <si>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</si>
  <si>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</si>
  <si>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</si>
  <si>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</si>
  <si>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</si>
  <si>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</si>
  <si>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</si>
  <si>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</si>
  <si>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</si>
  <si>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</si>
  <si>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</si>
  <si>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</si>
  <si>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</si>
  <si>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</si>
  <si>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</si>
  <si>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</si>
  <si>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</si>
  <si>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</si>
  <si>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</si>
  <si>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</si>
  <si>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</si>
  <si>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</si>
  <si>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</si>
  <si>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</si>
  <si>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</si>
  <si>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</si>
  <si>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</si>
  <si>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</si>
  <si>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</si>
  <si>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</si>
  <si>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</si>
  <si>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</si>
  <si>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</si>
  <si>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</si>
  <si>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</si>
  <si>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</si>
  <si>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</si>
  <si>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</si>
  <si>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</si>
  <si>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</si>
  <si>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</si>
  <si>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</si>
  <si>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</si>
  <si>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</si>
  <si>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</si>
  <si>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</si>
  <si>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</si>
  <si>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</si>
  <si>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</si>
  <si>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</si>
  <si>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</si>
  <si>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</si>
  <si>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</si>
  <si>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</si>
  <si>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</si>
  <si>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</si>
  <si>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</si>
  <si>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</si>
  <si>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</si>
  <si>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</si>
  <si>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</si>
  <si>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</si>
  <si>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</si>
  <si>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</si>
  <si>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</si>
  <si>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</si>
  <si>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</si>
  <si>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</si>
  <si>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</si>
  <si>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</si>
  <si>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</si>
  <si>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</si>
  <si>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</si>
  <si>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</si>
  <si>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</si>
  <si>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</si>
  <si>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</si>
  <si>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</si>
  <si>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</si>
  <si>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</si>
  <si>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</si>
  <si>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</si>
  <si>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東員町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</si>
  <si>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</si>
  <si>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</si>
  <si>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</si>
  <si>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</si>
  <si>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</si>
  <si>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</si>
  <si>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</si>
  <si>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</si>
  <si>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</si>
  <si>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</si>
  <si>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</si>
  <si>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下水道事業を取り巻く経営環境は、平成25年度に大型商業施設が開業し、下水道使用料は増加したが、人口減少や節水機器の普及など水需要の減少に伴う使用料収入の減少が予想されます。一方、下水道整備については計画区域面積に対し、現在処理区域面積は7割程度の整備状況になっていることから、処理区域の見直しを行い老朽化が進む施設に対しては、今後策定が予定されているストックマネジメント計画を基に施設の更新・長寿命化を図り財政状況を見ながら適正な管理運営に努めていくことが必要と考える。</t>
    <rPh sb="16" eb="18">
      <t>ヘイセイ</t>
    </rPh>
    <rPh sb="20" eb="22">
      <t>ネンド</t>
    </rPh>
    <rPh sb="23" eb="25">
      <t>オオガタ</t>
    </rPh>
    <rPh sb="25" eb="27">
      <t>ショウギョウ</t>
    </rPh>
    <rPh sb="27" eb="29">
      <t>シセツ</t>
    </rPh>
    <rPh sb="30" eb="32">
      <t>カイギョウ</t>
    </rPh>
    <rPh sb="34" eb="36">
      <t>ゲスイ</t>
    </rPh>
    <rPh sb="36" eb="37">
      <t>ドウ</t>
    </rPh>
    <rPh sb="37" eb="39">
      <t>シヨウ</t>
    </rPh>
    <rPh sb="39" eb="40">
      <t>リョウ</t>
    </rPh>
    <rPh sb="41" eb="42">
      <t>ゾウ</t>
    </rPh>
    <rPh sb="42" eb="43">
      <t>カ</t>
    </rPh>
    <rPh sb="86" eb="88">
      <t>イッポウ</t>
    </rPh>
    <phoneticPr fontId="4"/>
  </si>
  <si>
    <t>①⑤100％を下回っており不足分は一般会計からの基準外繰入金や前年度繰越金を財源にし、使用料収入によって回収すべき経費を賄いきれなていない状況であり更なる費用削減に取り組む必要がある。
④企業債残高の割合については、今後償還が進み同時に、新規で借り入れる企業債の額少なくなっていることから、残高が減少していく見通しである。現在は過去に投資した資産により事業運営を行っている時期であるため本格的な更新時期に備えできるだけ企業債残高を減少させる必要がある。
⑥今後は元利償還額のﾋﾟｰｸが過ぎ年々減少していく見込みであるが、少子高齢化による人口減少また節水機器の普及その他、老朽化に伴う管渠などの修繕費や流域下水道の維持管理費の増加により、指標の上昇の可能性もある。
⑧96％を超えてかなり高い水準となっている。今後整備を進めていく区域においても確実に下水道へ接続するよう促進していく。以上分析により今後費用削減のほか資本費平準化債の活用等を行い繰入金の依存を極力抑える必要がある。</t>
    <rPh sb="31" eb="34">
      <t>ゼンネンド</t>
    </rPh>
    <rPh sb="34" eb="36">
      <t>クリコシ</t>
    </rPh>
    <rPh sb="36" eb="37">
      <t>キン</t>
    </rPh>
    <rPh sb="43" eb="45">
      <t>シヨウ</t>
    </rPh>
    <rPh sb="45" eb="46">
      <t>リョウ</t>
    </rPh>
    <rPh sb="46" eb="48">
      <t>シュウニュウ</t>
    </rPh>
    <rPh sb="52" eb="54">
      <t>カイシュウ</t>
    </rPh>
    <rPh sb="57" eb="59">
      <t>ケイヒ</t>
    </rPh>
    <rPh sb="60" eb="61">
      <t>マカナ</t>
    </rPh>
    <phoneticPr fontId="4"/>
  </si>
  <si>
    <t>②管渠やマンホールの法定耐用年数は50年であるため平成2年度より整備されてきた下水道施設は比較的新しいものですが、一斉に整備された管渠のため今後急激に上昇していくことが見込まれる。
③下水道管渠は更新ではなく維持補修により機能を保持している状況である。現時点においては早急な管渠の更新の必要性が少ないが管渠以外のマンホールポンプ場については、更新時期を迎えており部分的な更新・修繕を行っている。なお、主要な管渠の耐震化については平成29年度に完了する予定であり、今後管渠施設等の適切な維持管理や延命化を図り低コストで機能を保持していくことが必要である。</t>
    <rPh sb="25" eb="27">
      <t>ヘイセイ</t>
    </rPh>
    <rPh sb="28" eb="30">
      <t>ネンド</t>
    </rPh>
    <rPh sb="32" eb="34">
      <t>セイビ</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</si>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</sst>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529520"/>
        <c:axId val="14852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48529520"/>
        <c:axId val="148529912"/>
      </c:lineChart>
      <c:dateAx>
        <c:axId val="148529520"/>
        <c:scaling>
          <c:orientation val="minMax"/>
        </c:scaling>
        <c:delete val="1"/>
        <c:axPos val="b"/>
        <c:numFmt formatCode="ge" sourceLinked="1"/>
        <c:majorTickMark val="none"/>
        <c:minorTickMark val="none"/>
        <c:tickLblPos val="none"/>
        <c:crossAx val="148529912"/>
        <c:crosses val="autoZero"/>
        <c:auto val="1"/>
        <c:lblOffset val="100"/>
        <c:baseTimeUnit val="years"/>
      </c:dateAx>
      <c:valAx>
        <c:axId val="14852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2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991472"/>
        <c:axId val="14999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49991472"/>
        <c:axId val="149991864"/>
      </c:lineChart>
      <c:dateAx>
        <c:axId val="149991472"/>
        <c:scaling>
          <c:orientation val="minMax"/>
        </c:scaling>
        <c:delete val="1"/>
        <c:axPos val="b"/>
        <c:numFmt formatCode="ge" sourceLinked="1"/>
        <c:majorTickMark val="none"/>
        <c:minorTickMark val="none"/>
        <c:tickLblPos val="none"/>
        <c:crossAx val="149991864"/>
        <c:crosses val="autoZero"/>
        <c:auto val="1"/>
        <c:lblOffset val="100"/>
        <c:baseTimeUnit val="years"/>
      </c:dateAx>
      <c:valAx>
        <c:axId val="14999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9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95.94</c:v>
                </c:pt>
                <c:pt idx="1">
                  <c:v>96.49</c:v>
                </c:pt>
                <c:pt idx="2">
                  <c:v>95.02</c:v>
                </c:pt>
                <c:pt idx="3">
                  <c:v>96.56</c:v>
                </c:pt>
                <c:pt idx="4">
                  <c:v>96.92</c:v>
                </c:pt>
              </c:numCache>
            </c:numRef>
          </c:val>
        </c:ser>
        <c:dLbls>
          <c:showLegendKey val="0"/>
          <c:showVal val="0"/>
          <c:showCatName val="0"/>
          <c:showSerName val="0"/>
          <c:showPercent val="0"/>
          <c:showBubbleSize val="0"/>
        </c:dLbls>
        <c:gapWidth val="150"/>
        <c:axId val="149785728"/>
        <c:axId val="14978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49785728"/>
        <c:axId val="149785336"/>
      </c:lineChart>
      <c:dateAx>
        <c:axId val="149785728"/>
        <c:scaling>
          <c:orientation val="minMax"/>
        </c:scaling>
        <c:delete val="1"/>
        <c:axPos val="b"/>
        <c:numFmt formatCode="ge" sourceLinked="1"/>
        <c:majorTickMark val="none"/>
        <c:minorTickMark val="none"/>
        <c:tickLblPos val="none"/>
        <c:crossAx val="149785336"/>
        <c:crosses val="autoZero"/>
        <c:auto val="1"/>
        <c:lblOffset val="100"/>
        <c:baseTimeUnit val="years"/>
      </c:dateAx>
      <c:valAx>
        <c:axId val="14978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87.07</c:v>
                </c:pt>
                <c:pt idx="1">
                  <c:v>87.36</c:v>
                </c:pt>
                <c:pt idx="2">
                  <c:v>88.18</c:v>
                </c:pt>
                <c:pt idx="3">
                  <c:v>87.93</c:v>
                </c:pt>
                <c:pt idx="4">
                  <c:v>83.85</c:v>
                </c:pt>
              </c:numCache>
            </c:numRef>
          </c:val>
        </c:ser>
        <c:dLbls>
          <c:showLegendKey val="0"/>
          <c:showVal val="0"/>
          <c:showCatName val="0"/>
          <c:showSerName val="0"/>
          <c:showPercent val="0"/>
          <c:showBubbleSize val="0"/>
        </c:dLbls>
        <c:gapWidth val="150"/>
        <c:axId val="149297280"/>
        <c:axId val="14929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297280"/>
        <c:axId val="149297672"/>
      </c:lineChart>
      <c:dateAx>
        <c:axId val="149297280"/>
        <c:scaling>
          <c:orientation val="minMax"/>
        </c:scaling>
        <c:delete val="1"/>
        <c:axPos val="b"/>
        <c:numFmt formatCode="ge" sourceLinked="1"/>
        <c:majorTickMark val="none"/>
        <c:minorTickMark val="none"/>
        <c:tickLblPos val="none"/>
        <c:crossAx val="149297672"/>
        <c:crosses val="autoZero"/>
        <c:auto val="1"/>
        <c:lblOffset val="100"/>
        <c:baseTimeUnit val="years"/>
      </c:dateAx>
      <c:valAx>
        <c:axId val="14929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298848"/>
        <c:axId val="14929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298848"/>
        <c:axId val="149299240"/>
      </c:lineChart>
      <c:dateAx>
        <c:axId val="149298848"/>
        <c:scaling>
          <c:orientation val="minMax"/>
        </c:scaling>
        <c:delete val="1"/>
        <c:axPos val="b"/>
        <c:numFmt formatCode="ge" sourceLinked="1"/>
        <c:majorTickMark val="none"/>
        <c:minorTickMark val="none"/>
        <c:tickLblPos val="none"/>
        <c:crossAx val="149299240"/>
        <c:crosses val="autoZero"/>
        <c:auto val="1"/>
        <c:lblOffset val="100"/>
        <c:baseTimeUnit val="years"/>
      </c:dateAx>
      <c:valAx>
        <c:axId val="14929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300416"/>
        <c:axId val="14930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300416"/>
        <c:axId val="149300808"/>
      </c:lineChart>
      <c:dateAx>
        <c:axId val="149300416"/>
        <c:scaling>
          <c:orientation val="minMax"/>
        </c:scaling>
        <c:delete val="1"/>
        <c:axPos val="b"/>
        <c:numFmt formatCode="ge" sourceLinked="1"/>
        <c:majorTickMark val="none"/>
        <c:minorTickMark val="none"/>
        <c:tickLblPos val="none"/>
        <c:crossAx val="149300808"/>
        <c:crosses val="autoZero"/>
        <c:auto val="1"/>
        <c:lblOffset val="100"/>
        <c:baseTimeUnit val="years"/>
      </c:dateAx>
      <c:valAx>
        <c:axId val="14930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782984"/>
        <c:axId val="14978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782984"/>
        <c:axId val="149783376"/>
      </c:lineChart>
      <c:dateAx>
        <c:axId val="149782984"/>
        <c:scaling>
          <c:orientation val="minMax"/>
        </c:scaling>
        <c:delete val="1"/>
        <c:axPos val="b"/>
        <c:numFmt formatCode="ge" sourceLinked="1"/>
        <c:majorTickMark val="none"/>
        <c:minorTickMark val="none"/>
        <c:tickLblPos val="none"/>
        <c:crossAx val="149783376"/>
        <c:crosses val="autoZero"/>
        <c:auto val="1"/>
        <c:lblOffset val="100"/>
        <c:baseTimeUnit val="years"/>
      </c:dateAx>
      <c:valAx>
        <c:axId val="14978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8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799000"/>
        <c:axId val="1497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799000"/>
        <c:axId val="149799392"/>
      </c:lineChart>
      <c:dateAx>
        <c:axId val="149799000"/>
        <c:scaling>
          <c:orientation val="minMax"/>
        </c:scaling>
        <c:delete val="1"/>
        <c:axPos val="b"/>
        <c:numFmt formatCode="ge" sourceLinked="1"/>
        <c:majorTickMark val="none"/>
        <c:minorTickMark val="none"/>
        <c:tickLblPos val="none"/>
        <c:crossAx val="149799392"/>
        <c:crosses val="autoZero"/>
        <c:auto val="1"/>
        <c:lblOffset val="100"/>
        <c:baseTimeUnit val="years"/>
      </c:dateAx>
      <c:valAx>
        <c:axId val="1497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9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981.31</c:v>
                </c:pt>
                <c:pt idx="1">
                  <c:v>853.19</c:v>
                </c:pt>
                <c:pt idx="2">
                  <c:v>679.32</c:v>
                </c:pt>
                <c:pt idx="3">
                  <c:v>696.51</c:v>
                </c:pt>
                <c:pt idx="4">
                  <c:v>728.41</c:v>
                </c:pt>
              </c:numCache>
            </c:numRef>
          </c:val>
        </c:ser>
        <c:dLbls>
          <c:showLegendKey val="0"/>
          <c:showVal val="0"/>
          <c:showCatName val="0"/>
          <c:showSerName val="0"/>
          <c:showPercent val="0"/>
          <c:showBubbleSize val="0"/>
        </c:dLbls>
        <c:gapWidth val="150"/>
        <c:axId val="149800568"/>
        <c:axId val="14980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49800568"/>
        <c:axId val="149800960"/>
      </c:lineChart>
      <c:dateAx>
        <c:axId val="149800568"/>
        <c:scaling>
          <c:orientation val="minMax"/>
        </c:scaling>
        <c:delete val="1"/>
        <c:axPos val="b"/>
        <c:numFmt formatCode="ge" sourceLinked="1"/>
        <c:majorTickMark val="none"/>
        <c:minorTickMark val="none"/>
        <c:tickLblPos val="none"/>
        <c:crossAx val="149800960"/>
        <c:crosses val="autoZero"/>
        <c:auto val="1"/>
        <c:lblOffset val="100"/>
        <c:baseTimeUnit val="years"/>
      </c:dateAx>
      <c:valAx>
        <c:axId val="1498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0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79.19</c:v>
                </c:pt>
                <c:pt idx="1">
                  <c:v>80.209999999999994</c:v>
                </c:pt>
                <c:pt idx="2">
                  <c:v>82.14</c:v>
                </c:pt>
                <c:pt idx="3">
                  <c:v>82.24</c:v>
                </c:pt>
                <c:pt idx="4">
                  <c:v>76.44</c:v>
                </c:pt>
              </c:numCache>
            </c:numRef>
          </c:val>
        </c:ser>
        <c:dLbls>
          <c:showLegendKey val="0"/>
          <c:showVal val="0"/>
          <c:showCatName val="0"/>
          <c:showSerName val="0"/>
          <c:showPercent val="0"/>
          <c:showBubbleSize val="0"/>
        </c:dLbls>
        <c:gapWidth val="150"/>
        <c:axId val="149802136"/>
        <c:axId val="14998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49802136"/>
        <c:axId val="149989120"/>
      </c:lineChart>
      <c:dateAx>
        <c:axId val="149802136"/>
        <c:scaling>
          <c:orientation val="minMax"/>
        </c:scaling>
        <c:delete val="1"/>
        <c:axPos val="b"/>
        <c:numFmt formatCode="ge" sourceLinked="1"/>
        <c:majorTickMark val="none"/>
        <c:minorTickMark val="none"/>
        <c:tickLblPos val="none"/>
        <c:crossAx val="149989120"/>
        <c:crosses val="autoZero"/>
        <c:auto val="1"/>
        <c:lblOffset val="100"/>
        <c:baseTimeUnit val="years"/>
      </c:dateAx>
      <c:valAx>
        <c:axId val="1499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0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189.55</c:v>
                </c:pt>
                <c:pt idx="1">
                  <c:v>188.5</c:v>
                </c:pt>
                <c:pt idx="2">
                  <c:v>182.63</c:v>
                </c:pt>
                <c:pt idx="3">
                  <c:v>185.85</c:v>
                </c:pt>
                <c:pt idx="4">
                  <c:v>183.08</c:v>
                </c:pt>
              </c:numCache>
            </c:numRef>
          </c:val>
        </c:ser>
        <c:dLbls>
          <c:showLegendKey val="0"/>
          <c:showVal val="0"/>
          <c:showCatName val="0"/>
          <c:showSerName val="0"/>
          <c:showPercent val="0"/>
          <c:showBubbleSize val="0"/>
        </c:dLbls>
        <c:gapWidth val="150"/>
        <c:axId val="149798608"/>
        <c:axId val="14999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49798608"/>
        <c:axId val="149990296"/>
      </c:lineChart>
      <c:dateAx>
        <c:axId val="149798608"/>
        <c:scaling>
          <c:orientation val="minMax"/>
        </c:scaling>
        <c:delete val="1"/>
        <c:axPos val="b"/>
        <c:numFmt formatCode="ge" sourceLinked="1"/>
        <c:majorTickMark val="none"/>
        <c:minorTickMark val="none"/>
        <c:tickLblPos val="none"/>
        <c:crossAx val="149990296"/>
        <c:crosses val="autoZero"/>
        <c:auto val="1"/>
        <c:lblOffset val="100"/>
        <c:baseTimeUnit val="years"/>
      </c:dateAx>
      <c:valAx>
        <c:axId val="14999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9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30"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三重県　東員町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125</v>
      </c>
      <c r="AE8" s="49"/>
      <c r="AF8" s="49"/>
      <c r="AG8" s="49"/>
      <c r="AH8" s="49"/>
      <c r="AI8" s="49"/>
      <c r="AJ8" s="49"/>
      <c r="AK8" s="4"/>
      <c r="AL8" s="50">
        <f>データ!S6</f>
        <v>25580</v>
      </c>
      <c r="AM8" s="50"/>
      <c r="AN8" s="50"/>
      <c r="AO8" s="50"/>
      <c r="AP8" s="50"/>
      <c r="AQ8" s="50"/>
      <c r="AR8" s="50"/>
      <c r="AS8" s="50"/>
      <c r="AT8" s="45">
        <f>データ!T6</f>
        <v>22.68</v>
      </c>
      <c r="AU8" s="45"/>
      <c r="AV8" s="45"/>
      <c r="AW8" s="45"/>
      <c r="AX8" s="45"/>
      <c r="AY8" s="45"/>
      <c r="AZ8" s="45"/>
      <c r="BA8" s="45"/>
      <c r="BB8" s="45">
        <f>データ!U6</f>
        <v>1127.8699999999999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31.48</v>
      </c>
      <c r="Q10" s="45"/>
      <c r="R10" s="45"/>
      <c r="S10" s="45"/>
      <c r="T10" s="45"/>
      <c r="U10" s="45"/>
      <c r="V10" s="45"/>
      <c r="W10" s="45">
        <f>データ!Q6</f>
        <v>88.82</v>
      </c>
      <c r="X10" s="45"/>
      <c r="Y10" s="45"/>
      <c r="Z10" s="45"/>
      <c r="AA10" s="45"/>
      <c r="AB10" s="45"/>
      <c r="AC10" s="45"/>
      <c r="AD10" s="50">
        <f>データ!R6</f>
        <v>1728</v>
      </c>
      <c r="AE10" s="50"/>
      <c r="AF10" s="50"/>
      <c r="AG10" s="50"/>
      <c r="AH10" s="50"/>
      <c r="AI10" s="50"/>
      <c r="AJ10" s="50"/>
      <c r="AK10" s="2"/>
      <c r="AL10" s="50">
        <f>データ!V6</f>
        <v>8074</v>
      </c>
      <c r="AM10" s="50"/>
      <c r="AN10" s="50"/>
      <c r="AO10" s="50"/>
      <c r="AP10" s="50"/>
      <c r="AQ10" s="50"/>
      <c r="AR10" s="50"/>
      <c r="AS10" s="50"/>
      <c r="AT10" s="45">
        <f>データ!W6</f>
        <v>2.98</v>
      </c>
      <c r="AU10" s="45"/>
      <c r="AV10" s="45"/>
      <c r="AW10" s="45"/>
      <c r="AX10" s="45"/>
      <c r="AY10" s="45"/>
      <c r="AZ10" s="45"/>
      <c r="BA10" s="45"/>
      <c r="BB10" s="45">
        <f>データ!X6</f>
        <v>2709.4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243248</v>
      </c>
      <c r="D6" s="33">
        <f t="shared" si="3"/>
        <v>47</v>
      </c>
      <c r="E6" s="33">
        <f t="shared" si="3"/>
        <v>17</v>
      </c>
      <c r="F6" s="33">
        <f t="shared" si="3"/>
        <v>4</v>
      </c>
      <c r="G6" s="33">
        <f t="shared" si="3"/>
        <v>0</v>
      </c>
      <c r="H6" s="33" t="str">
        <f t="shared" si="3"/>
        <v>三重県　東員町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31.48</v>
      </c>
      <c r="Q6" s="34">
        <f t="shared" si="3"/>
        <v>88.82</v>
      </c>
      <c r="R6" s="34">
        <f t="shared" si="3"/>
        <v>1728</v>
      </c>
      <c r="S6" s="34">
        <f t="shared" si="3"/>
        <v>25580</v>
      </c>
      <c r="T6" s="34">
        <f t="shared" si="3"/>
        <v>22.68</v>
      </c>
      <c r="U6" s="34">
        <f t="shared" si="3"/>
        <v>1127.8699999999999</v>
      </c>
      <c r="V6" s="34">
        <f t="shared" si="3"/>
        <v>8074</v>
      </c>
      <c r="W6" s="34">
        <f t="shared" si="3"/>
        <v>2.98</v>
      </c>
      <c r="X6" s="34">
        <f t="shared" si="3"/>
        <v>2709.4</v>
      </c>
      <c r="Y6" s="35">
        <f>IF(Y7="",NA(),Y7)</f>
        <v>87.07</v>
      </c>
      <c r="Z6" s="35">
        <f t="shared" ref="Z6:AH6" si="4">IF(Z7="",NA(),Z7)</f>
        <v>87.36</v>
      </c>
      <c r="AA6" s="35">
        <f t="shared" si="4"/>
        <v>88.18</v>
      </c>
      <c r="AB6" s="35">
        <f t="shared" si="4"/>
        <v>87.93</v>
      </c>
      <c r="AC6" s="35">
        <f t="shared" si="4"/>
        <v>83.85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981.31</v>
      </c>
      <c r="BG6" s="35">
        <f t="shared" ref="BG6:BO6" si="7">IF(BG7="",NA(),BG7)</f>
        <v>853.19</v>
      </c>
      <c r="BH6" s="35">
        <f t="shared" si="7"/>
        <v>679.32</v>
      </c>
      <c r="BI6" s="35">
        <f t="shared" si="7"/>
        <v>696.51</v>
      </c>
      <c r="BJ6" s="35">
        <f t="shared" si="7"/>
        <v>728.41</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79.19</v>
      </c>
      <c r="BR6" s="35">
        <f t="shared" ref="BR6:BZ6" si="8">IF(BR7="",NA(),BR7)</f>
        <v>80.209999999999994</v>
      </c>
      <c r="BS6" s="35">
        <f t="shared" si="8"/>
        <v>82.14</v>
      </c>
      <c r="BT6" s="35">
        <f t="shared" si="8"/>
        <v>82.24</v>
      </c>
      <c r="BU6" s="35">
        <f t="shared" si="8"/>
        <v>76.44</v>
      </c>
      <c r="BV6" s="35">
        <f t="shared" si="8"/>
        <v>62.83</v>
      </c>
      <c r="BW6" s="35">
        <f t="shared" si="8"/>
        <v>64.63</v>
      </c>
      <c r="BX6" s="35">
        <f t="shared" si="8"/>
        <v>66.56</v>
      </c>
      <c r="BY6" s="35">
        <f t="shared" si="8"/>
        <v>66.22</v>
      </c>
      <c r="BZ6" s="35">
        <f t="shared" si="8"/>
        <v>69.87</v>
      </c>
      <c r="CA6" s="34" t="str">
        <f>IF(CA7="","",IF(CA7="-","【-】","【"&amp;SUBSTITUTE(TEXT(CA7,"#,##0.00"),"-","△")&amp;"】"))</f>
        <v>【69.80】</v>
      </c>
      <c r="CB6" s="35">
        <f>IF(CB7="",NA(),CB7)</f>
        <v>189.55</v>
      </c>
      <c r="CC6" s="35">
        <f t="shared" ref="CC6:CK6" si="9">IF(CC7="",NA(),CC7)</f>
        <v>188.5</v>
      </c>
      <c r="CD6" s="35">
        <f t="shared" si="9"/>
        <v>182.63</v>
      </c>
      <c r="CE6" s="35">
        <f t="shared" si="9"/>
        <v>185.85</v>
      </c>
      <c r="CF6" s="35">
        <f t="shared" si="9"/>
        <v>183.08</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95.94</v>
      </c>
      <c r="CY6" s="35">
        <f t="shared" ref="CY6:DG6" si="11">IF(CY7="",NA(),CY7)</f>
        <v>96.49</v>
      </c>
      <c r="CZ6" s="35">
        <f t="shared" si="11"/>
        <v>95.02</v>
      </c>
      <c r="DA6" s="35">
        <f t="shared" si="11"/>
        <v>96.56</v>
      </c>
      <c r="DB6" s="35">
        <f t="shared" si="11"/>
        <v>96.92</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243248</v>
      </c>
      <c r="D7" s="37">
        <v>47</v>
      </c>
      <c r="E7" s="37">
        <v>17</v>
      </c>
      <c r="F7" s="37">
        <v>4</v>
      </c>
      <c r="G7" s="37">
        <v>0</v>
      </c>
      <c r="H7" s="37" t="s">
        <v>110</v>
      </c>
      <c r="I7" s="37" t="s">
        <v>111</v>
      </c>
      <c r="J7" s="37" t="s">
        <v>112</v>
      </c>
      <c r="K7" s="37" t="s">
        <v>113</v>
      </c>
      <c r="L7" s="37" t="s">
        <v>114</v>
      </c>
      <c r="M7" s="37"/>
      <c r="N7" s="38" t="s">
        <v>115</v>
      </c>
      <c r="O7" s="38" t="s">
        <v>116</v>
      </c>
      <c r="P7" s="38">
        <v>31.48</v>
      </c>
      <c r="Q7" s="38">
        <v>88.82</v>
      </c>
      <c r="R7" s="38">
        <v>1728</v>
      </c>
      <c r="S7" s="38">
        <v>25580</v>
      </c>
      <c r="T7" s="38">
        <v>22.68</v>
      </c>
      <c r="U7" s="38">
        <v>1127.8699999999999</v>
      </c>
      <c r="V7" s="38">
        <v>8074</v>
      </c>
      <c r="W7" s="38">
        <v>2.98</v>
      </c>
      <c r="X7" s="38">
        <v>2709.4</v>
      </c>
      <c r="Y7" s="38">
        <v>87.07</v>
      </c>
      <c r="Z7" s="38">
        <v>87.36</v>
      </c>
      <c r="AA7" s="38">
        <v>88.18</v>
      </c>
      <c r="AB7" s="38">
        <v>87.93</v>
      </c>
      <c r="AC7" s="38">
        <v>83.85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981.31</v>
      </c>
      <c r="BG7" s="38">
        <v>853.19</v>
      </c>
      <c r="BH7" s="38">
        <v>679.32</v>
      </c>
      <c r="BI7" s="38">
        <v>696.51</v>
      </c>
      <c r="BJ7" s="38">
        <v>728.41</v>
      </c>
      <c r="BK7" s="38">
        <v>1622.51</v>
      </c>
      <c r="BL7" s="38">
        <v>1569.13</v>
      </c>
      <c r="BM7" s="38">
        <v>1436</v>
      </c>
      <c r="BN7" s="38">
        <v>1434.89</v>
      </c>
      <c r="BO7" s="38">
        <v>1298.9100000000001</v>
      </c>
      <c r="BP7" s="38">
        <v>1348.09</v>
      </c>
      <c r="BQ7" s="38">
        <v>79.19</v>
      </c>
      <c r="BR7" s="38">
        <v>80.209999999999994</v>
      </c>
      <c r="BS7" s="38">
        <v>82.14</v>
      </c>
      <c r="BT7" s="38">
        <v>82.24</v>
      </c>
      <c r="BU7" s="38">
        <v>76.44</v>
      </c>
      <c r="BV7" s="38">
        <v>62.83</v>
      </c>
      <c r="BW7" s="38">
        <v>64.63</v>
      </c>
      <c r="BX7" s="38">
        <v>66.56</v>
      </c>
      <c r="BY7" s="38">
        <v>66.22</v>
      </c>
      <c r="BZ7" s="38">
        <v>69.87</v>
      </c>
      <c r="CA7" s="38">
        <v>69.8</v>
      </c>
      <c r="CB7" s="38">
        <v>189.55</v>
      </c>
      <c r="CC7" s="38">
        <v>188.5</v>
      </c>
      <c r="CD7" s="38">
        <v>182.63</v>
      </c>
      <c r="CE7" s="38">
        <v>185.85</v>
      </c>
      <c r="CF7" s="38">
        <v>183.08</v>
      </c>
      <c r="CG7" s="38">
        <v>250.43</v>
      </c>
      <c r="CH7" s="38">
        <v>245.75</v>
      </c>
      <c r="CI7" s="38">
        <v>244.29</v>
      </c>
      <c r="CJ7" s="38">
        <v>246.72</v>
      </c>
      <c r="CK7" s="38">
        <v>234.96</v>
      </c>
      <c r="CL7" s="38">
        <v>232.54</v>
      </c>
      <c r="CM7" s="38" t="s">
        <v>115</v>
      </c>
      <c r="CN7" s="38" t="s">
        <v>115</v>
      </c>
      <c r="CO7" s="38" t="s">
        <v>115</v>
      </c>
      <c r="CP7" s="38" t="s">
        <v>115</v>
      </c>
      <c r="CQ7" s="38" t="s">
        <v>115</v>
      </c>
      <c r="CR7" s="38">
        <v>42.31</v>
      </c>
      <c r="CS7" s="38">
        <v>43.65</v>
      </c>
      <c r="CT7" s="38">
        <v>43.58</v>
      </c>
      <c r="CU7" s="38">
        <v>41.35</v>
      </c>
      <c r="CV7" s="38">
        <v>42.9</v>
      </c>
      <c r="CW7" s="38">
        <v>42.17</v>
      </c>
      <c r="CX7" s="38">
        <v>95.94</v>
      </c>
      <c r="CY7" s="38">
        <v>96.49</v>
      </c>
      <c r="CZ7" s="38">
        <v>95.02</v>
      </c>
      <c r="DA7" s="38">
        <v>96.56</v>
      </c>
      <c r="DB7" s="38">
        <v>96.92</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2018-01-31T08:50:40Z</cp:lastPrinted>
  <dcterms:created xsi:type="dcterms:W3CDTF">2017-12-25T02:20:17Z</dcterms:created>
  <dcterms:modified xsi:type="dcterms:W3CDTF">2018-01-31T08:54:17Z</dcterms:modified>
  <cp:category/>
</cp:coreProperties>
</file>