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AT10" i="4"/>
  <c r="AL10" i="4"/>
  <c r="P10" i="4"/>
  <c r="I10" i="4"/>
  <c r="B10" i="4"/>
  <c r="AT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<sst xmlns="http://schemas.openxmlformats.org/spreadsheetml/2006/main" count="240" uniqueCount="125">
  <si>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</si>
  <si>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</si>
  <si>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</si>
  <si>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</si>
  <si>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</si>
  <si>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</si>
  <si>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</si>
  <si>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</si>
  <si>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</si>
  <si>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</si>
  <si>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</si>
  <si>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</si>
  <si>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</si>
  <si>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</si>
  <si>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</si>
  <si>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</si>
  <si>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</si>
  <si>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</si>
  <si>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</si>
  <si>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</si>
  <si>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</si>
  <si>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</si>
  <si>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</si>
  <si>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</si>
  <si>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</si>
  <si>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</si>
  <si>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</si>
  <si>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</si>
  <si>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</si>
  <si>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</si>
  <si>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</si>
  <si>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</si>
  <si>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</si>
  <si>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</si>
  <si>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</si>
  <si>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</si>
  <si>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</si>
  <si>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</si>
  <si>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</si>
  <si>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</si>
  <si>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</si>
  <si>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</si>
  <si>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</si>
  <si>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</si>
  <si>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</si>
  <si>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</si>
  <si>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</si>
  <si>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</si>
  <si>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</si>
  <si>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</si>
  <si>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</si>
  <si>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</si>
  <si>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</si>
  <si>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</si>
  <si>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</si>
  <si>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</si>
  <si>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</si>
  <si>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</si>
  <si>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</si>
  <si>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</si>
  <si>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</si>
  <si>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</si>
  <si>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</si>
  <si>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</si>
  <si>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</si>
  <si>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</si>
  <si>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</si>
  <si>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</si>
  <si>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</si>
  <si>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</si>
  <si>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</si>
  <si>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</si>
  <si>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</si>
  <si>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</si>
  <si>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</si>
  <si>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</si>
  <si>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</si>
  <si>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</si>
  <si>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</si>
  <si>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</si>
  <si>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</si>
  <si>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</si>
  <si>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</si>
  <si>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</si>
  <si>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</si>
  <si>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</si>
  <si>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</si>
  <si>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</si>
  <si>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</si>
  <si>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</si>
  <si>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</si>
  <si>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</si>
  <si>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</si>
  <si>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</si>
  <si>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</si>
  <si>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</si>
  <si>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</si>
  <si>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</si>
  <si>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</si>
  <si>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</si>
  <si>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</si>
  <si>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</si>
  <si>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</si>
  <si>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</si>
  <si>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</si>
  <si>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</si>
  <si>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</si>
  <si>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</si>
  <si>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</si>
  <si>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伊賀市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</si>
  <si>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</si>
  <si>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</si>
  <si>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</si>
  <si>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</si>
  <si>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</si>
  <si>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</si>
  <si>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</si>
  <si>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</si>
  <si>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</si>
  <si>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</si>
  <si>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</si>
  <si>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農業集落排水処理施設２５処理区の内２２処理区が供用開始後、９年を経過しており、汚水処理施設や管路施設等が老朽化し維持管理費が増加している。</t>
    <phoneticPr fontId="7"/>
  </si>
  <si>
    <t xml:space="preserve"> 収益的収支比率について、赤字であり料金収入や一般会計繰入金等の収益をもっても、維持管理費や支払利息等の費用を十分賄えていないと考える。一方、一般会計繰入金に依存する傾向が強い。
　企業債残高対事業規模比率について、年度毎に企業債残高は減少していたが、山田南地区農業集落排水施設整備事業の開始に伴い増加する。
　経費回収率について、使用料にて回収すべき経費をほぼ賄えている状況であるが、適正な使用料金収入の確保が必要である。
　汚水処理原価については、類似団体と比較しても数値は低く、低コストにて効率的な汚水処理が実施できていると考える。
　施設利用率については、平均値より上回っているが、施設が十分活用されていない部分があり、今後地域の人口推移等を鑑み分析が必要である。
　水洗化率については100％未満であり、水質保全や使用料収入の観点から向上の取組が必要である。</t>
    <rPh sb="13" eb="14">
      <t>アカ</t>
    </rPh>
    <phoneticPr fontId="7"/>
  </si>
  <si>
    <t xml:space="preserve"> 施設の長寿命化、維持管理費を含むライフサイクルコストの低減、予算の最適化、安全性の確保、施設機能の健全化を図るために、平成２８年度から平成３０年度にかけて、機能診断を行い最適整備構想を策定している。
 平成２９年４月から地方公営企業法を適用し、企業会計への移行を行うと共に、経営戦略を策定し、経営基盤の強化を図る。</t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</si>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</sst>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23776"/>
        <c:axId val="9470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23776"/>
        <c:axId val="94707712"/>
      </c:lineChart>
      <c:dateAx>
        <c:axId val="92923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07712"/>
        <c:crosses val="autoZero"/>
        <c:auto val="1"/>
        <c:lblOffset val="100"/>
        <c:baseTimeUnit val="years"/>
      </c:dateAx>
      <c:valAx>
        <c:axId val="9470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23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57.45</c:v>
                </c:pt>
                <c:pt idx="1">
                  <c:v>59.79</c:v>
                </c:pt>
                <c:pt idx="2">
                  <c:v>57.62</c:v>
                </c:pt>
                <c:pt idx="3">
                  <c:v>59.93</c:v>
                </c:pt>
                <c:pt idx="4">
                  <c:v>57.62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37920"/>
        <c:axId val="10035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37920"/>
        <c:axId val="100352384"/>
      </c:lineChart>
      <c:dateAx>
        <c:axId val="100337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352384"/>
        <c:crosses val="autoZero"/>
        <c:auto val="1"/>
        <c:lblOffset val="100"/>
        <c:baseTimeUnit val="years"/>
      </c:dateAx>
      <c:valAx>
        <c:axId val="10035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37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77.13</c:v>
                </c:pt>
                <c:pt idx="1">
                  <c:v>82.8</c:v>
                </c:pt>
                <c:pt idx="2">
                  <c:v>73.400000000000006</c:v>
                </c:pt>
                <c:pt idx="3">
                  <c:v>78.510000000000005</c:v>
                </c:pt>
                <c:pt idx="4">
                  <c:v>80.349999999999994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4880"/>
        <c:axId val="100401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4880"/>
        <c:axId val="100401152"/>
      </c:lineChart>
      <c:dateAx>
        <c:axId val="100394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01152"/>
        <c:crosses val="autoZero"/>
        <c:auto val="1"/>
        <c:lblOffset val="100"/>
        <c:baseTimeUnit val="years"/>
      </c:dateAx>
      <c:valAx>
        <c:axId val="100401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94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94.6</c:v>
                </c:pt>
                <c:pt idx="1">
                  <c:v>100.13</c:v>
                </c:pt>
                <c:pt idx="2">
                  <c:v>107.17</c:v>
                </c:pt>
                <c:pt idx="3">
                  <c:v>106.32</c:v>
                </c:pt>
                <c:pt idx="4">
                  <c:v>94.39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42016"/>
        <c:axId val="94743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42016"/>
        <c:axId val="94743936"/>
      </c:lineChart>
      <c:dateAx>
        <c:axId val="9474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43936"/>
        <c:crosses val="autoZero"/>
        <c:auto val="1"/>
        <c:lblOffset val="100"/>
        <c:baseTimeUnit val="years"/>
      </c:dateAx>
      <c:valAx>
        <c:axId val="94743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4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29568"/>
        <c:axId val="10003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29568"/>
        <c:axId val="100031488"/>
      </c:lineChart>
      <c:dateAx>
        <c:axId val="100029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31488"/>
        <c:crosses val="autoZero"/>
        <c:auto val="1"/>
        <c:lblOffset val="100"/>
        <c:baseTimeUnit val="years"/>
      </c:dateAx>
      <c:valAx>
        <c:axId val="10003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29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39776"/>
        <c:axId val="10014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39776"/>
        <c:axId val="100141696"/>
      </c:lineChart>
      <c:dateAx>
        <c:axId val="10013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41696"/>
        <c:crosses val="autoZero"/>
        <c:auto val="1"/>
        <c:lblOffset val="100"/>
        <c:baseTimeUnit val="years"/>
      </c:dateAx>
      <c:valAx>
        <c:axId val="10014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3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80736"/>
        <c:axId val="10018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80736"/>
        <c:axId val="100182656"/>
      </c:lineChart>
      <c:dateAx>
        <c:axId val="10018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182656"/>
        <c:crosses val="autoZero"/>
        <c:auto val="1"/>
        <c:lblOffset val="100"/>
        <c:baseTimeUnit val="years"/>
      </c:dateAx>
      <c:valAx>
        <c:axId val="10018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18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477184"/>
        <c:axId val="10048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77184"/>
        <c:axId val="100483456"/>
      </c:lineChart>
      <c:dateAx>
        <c:axId val="100477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483456"/>
        <c:crosses val="autoZero"/>
        <c:auto val="1"/>
        <c:lblOffset val="100"/>
        <c:baseTimeUnit val="years"/>
      </c:dateAx>
      <c:valAx>
        <c:axId val="10048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477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276.66000000000003</c:v>
                </c:pt>
                <c:pt idx="1">
                  <c:v>201</c:v>
                </c:pt>
                <c:pt idx="2">
                  <c:v>89.38</c:v>
                </c:pt>
                <c:pt idx="3">
                  <c:v>6.35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17376"/>
        <c:axId val="10051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685.34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17376"/>
        <c:axId val="100519296"/>
      </c:lineChart>
      <c:dateAx>
        <c:axId val="10051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519296"/>
        <c:crosses val="autoZero"/>
        <c:auto val="1"/>
        <c:lblOffset val="100"/>
        <c:baseTimeUnit val="years"/>
      </c:dateAx>
      <c:valAx>
        <c:axId val="10051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51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95.65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08000"/>
        <c:axId val="10023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59.83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08000"/>
        <c:axId val="100230656"/>
      </c:lineChart>
      <c:dateAx>
        <c:axId val="10020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30656"/>
        <c:crosses val="autoZero"/>
        <c:auto val="1"/>
        <c:lblOffset val="100"/>
        <c:baseTimeUnit val="years"/>
      </c:dateAx>
      <c:valAx>
        <c:axId val="100230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0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163.30000000000001</c:v>
                </c:pt>
                <c:pt idx="1">
                  <c:v>173.68</c:v>
                </c:pt>
                <c:pt idx="2">
                  <c:v>180.36</c:v>
                </c:pt>
                <c:pt idx="3">
                  <c:v>187.65</c:v>
                </c:pt>
                <c:pt idx="4">
                  <c:v>150.27000000000001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256384"/>
        <c:axId val="10025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56384"/>
        <c:axId val="100258560"/>
      </c:lineChart>
      <c:dateAx>
        <c:axId val="100256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258560"/>
        <c:crosses val="autoZero"/>
        <c:auto val="1"/>
        <c:lblOffset val="100"/>
        <c:baseTimeUnit val="years"/>
      </c:dateAx>
      <c:valAx>
        <c:axId val="10025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256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三重県　伊賀市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93892</v>
      </c>
      <c r="AM8" s="67"/>
      <c r="AN8" s="67"/>
      <c r="AO8" s="67"/>
      <c r="AP8" s="67"/>
      <c r="AQ8" s="67"/>
      <c r="AR8" s="67"/>
      <c r="AS8" s="67"/>
      <c r="AT8" s="66">
        <f>データ!T6</f>
        <v>558.23</v>
      </c>
      <c r="AU8" s="66"/>
      <c r="AV8" s="66"/>
      <c r="AW8" s="66"/>
      <c r="AX8" s="66"/>
      <c r="AY8" s="66"/>
      <c r="AZ8" s="66"/>
      <c r="BA8" s="66"/>
      <c r="BB8" s="66">
        <f>データ!U6</f>
        <v>168.2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18.809999999999999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4860</v>
      </c>
      <c r="AE10" s="67"/>
      <c r="AF10" s="67"/>
      <c r="AG10" s="67"/>
      <c r="AH10" s="67"/>
      <c r="AI10" s="67"/>
      <c r="AJ10" s="67"/>
      <c r="AK10" s="2"/>
      <c r="AL10" s="67">
        <f>データ!V6</f>
        <v>17563</v>
      </c>
      <c r="AM10" s="67"/>
      <c r="AN10" s="67"/>
      <c r="AO10" s="67"/>
      <c r="AP10" s="67"/>
      <c r="AQ10" s="67"/>
      <c r="AR10" s="67"/>
      <c r="AS10" s="67"/>
      <c r="AT10" s="66">
        <f>データ!W6</f>
        <v>10.24</v>
      </c>
      <c r="AU10" s="66"/>
      <c r="AV10" s="66"/>
      <c r="AW10" s="66"/>
      <c r="AX10" s="66"/>
      <c r="AY10" s="66"/>
      <c r="AZ10" s="66"/>
      <c r="BA10" s="66"/>
      <c r="BB10" s="66">
        <f>データ!X6</f>
        <v>1715.14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121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55</v>
      </c>
      <c r="N86" s="26" t="s">
        <v>55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58</v>
      </c>
      <c r="B3" s="29" t="s">
        <v>59</v>
      </c>
      <c r="C3" s="29" t="s">
        <v>60</v>
      </c>
      <c r="D3" s="29" t="s">
        <v>61</v>
      </c>
      <c r="E3" s="29" t="s">
        <v>62</v>
      </c>
      <c r="F3" s="29" t="s">
        <v>63</v>
      </c>
      <c r="G3" s="29" t="s">
        <v>64</v>
      </c>
      <c r="H3" s="77" t="s">
        <v>65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69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80</v>
      </c>
      <c r="B5" s="31"/>
      <c r="C5" s="31"/>
      <c r="D5" s="31"/>
      <c r="E5" s="31"/>
      <c r="F5" s="31"/>
      <c r="G5" s="31"/>
      <c r="H5" s="32" t="s">
        <v>81</v>
      </c>
      <c r="I5" s="32" t="s">
        <v>82</v>
      </c>
      <c r="J5" s="32" t="s">
        <v>83</v>
      </c>
      <c r="K5" s="32" t="s">
        <v>84</v>
      </c>
      <c r="L5" s="32" t="s">
        <v>85</v>
      </c>
      <c r="M5" s="32" t="s">
        <v>5</v>
      </c>
      <c r="N5" s="32" t="s">
        <v>86</v>
      </c>
      <c r="O5" s="32" t="s">
        <v>87</v>
      </c>
      <c r="P5" s="32" t="s">
        <v>88</v>
      </c>
      <c r="Q5" s="32" t="s">
        <v>89</v>
      </c>
      <c r="R5" s="32" t="s">
        <v>90</v>
      </c>
      <c r="S5" s="32" t="s">
        <v>91</v>
      </c>
      <c r="T5" s="32" t="s">
        <v>92</v>
      </c>
      <c r="U5" s="32" t="s">
        <v>93</v>
      </c>
      <c r="V5" s="32" t="s">
        <v>94</v>
      </c>
      <c r="W5" s="32" t="s">
        <v>95</v>
      </c>
      <c r="X5" s="32" t="s">
        <v>96</v>
      </c>
      <c r="Y5" s="32" t="s">
        <v>97</v>
      </c>
      <c r="Z5" s="32" t="s">
        <v>98</v>
      </c>
      <c r="AA5" s="32" t="s">
        <v>99</v>
      </c>
      <c r="AB5" s="32" t="s">
        <v>100</v>
      </c>
      <c r="AC5" s="32" t="s">
        <v>101</v>
      </c>
      <c r="AD5" s="32" t="s">
        <v>102</v>
      </c>
      <c r="AE5" s="32" t="s">
        <v>103</v>
      </c>
      <c r="AF5" s="32" t="s">
        <v>104</v>
      </c>
      <c r="AG5" s="32" t="s">
        <v>105</v>
      </c>
      <c r="AH5" s="32" t="s">
        <v>106</v>
      </c>
      <c r="AI5" s="32" t="s">
        <v>43</v>
      </c>
      <c r="AJ5" s="32" t="s">
        <v>97</v>
      </c>
      <c r="AK5" s="32" t="s">
        <v>98</v>
      </c>
      <c r="AL5" s="32" t="s">
        <v>99</v>
      </c>
      <c r="AM5" s="32" t="s">
        <v>100</v>
      </c>
      <c r="AN5" s="32" t="s">
        <v>101</v>
      </c>
      <c r="AO5" s="32" t="s">
        <v>102</v>
      </c>
      <c r="AP5" s="32" t="s">
        <v>103</v>
      </c>
      <c r="AQ5" s="32" t="s">
        <v>104</v>
      </c>
      <c r="AR5" s="32" t="s">
        <v>105</v>
      </c>
      <c r="AS5" s="32" t="s">
        <v>106</v>
      </c>
      <c r="AT5" s="32" t="s">
        <v>107</v>
      </c>
      <c r="AU5" s="32" t="s">
        <v>97</v>
      </c>
      <c r="AV5" s="32" t="s">
        <v>98</v>
      </c>
      <c r="AW5" s="32" t="s">
        <v>99</v>
      </c>
      <c r="AX5" s="32" t="s">
        <v>100</v>
      </c>
      <c r="AY5" s="32" t="s">
        <v>101</v>
      </c>
      <c r="AZ5" s="32" t="s">
        <v>102</v>
      </c>
      <c r="BA5" s="32" t="s">
        <v>103</v>
      </c>
      <c r="BB5" s="32" t="s">
        <v>104</v>
      </c>
      <c r="BC5" s="32" t="s">
        <v>105</v>
      </c>
      <c r="BD5" s="32" t="s">
        <v>106</v>
      </c>
      <c r="BE5" s="32" t="s">
        <v>107</v>
      </c>
      <c r="BF5" s="32" t="s">
        <v>97</v>
      </c>
      <c r="BG5" s="32" t="s">
        <v>98</v>
      </c>
      <c r="BH5" s="32" t="s">
        <v>99</v>
      </c>
      <c r="BI5" s="32" t="s">
        <v>100</v>
      </c>
      <c r="BJ5" s="32" t="s">
        <v>101</v>
      </c>
      <c r="BK5" s="32" t="s">
        <v>102</v>
      </c>
      <c r="BL5" s="32" t="s">
        <v>103</v>
      </c>
      <c r="BM5" s="32" t="s">
        <v>104</v>
      </c>
      <c r="BN5" s="32" t="s">
        <v>105</v>
      </c>
      <c r="BO5" s="32" t="s">
        <v>106</v>
      </c>
      <c r="BP5" s="32" t="s">
        <v>107</v>
      </c>
      <c r="BQ5" s="32" t="s">
        <v>97</v>
      </c>
      <c r="BR5" s="32" t="s">
        <v>98</v>
      </c>
      <c r="BS5" s="32" t="s">
        <v>99</v>
      </c>
      <c r="BT5" s="32" t="s">
        <v>100</v>
      </c>
      <c r="BU5" s="32" t="s">
        <v>101</v>
      </c>
      <c r="BV5" s="32" t="s">
        <v>102</v>
      </c>
      <c r="BW5" s="32" t="s">
        <v>103</v>
      </c>
      <c r="BX5" s="32" t="s">
        <v>104</v>
      </c>
      <c r="BY5" s="32" t="s">
        <v>105</v>
      </c>
      <c r="BZ5" s="32" t="s">
        <v>106</v>
      </c>
      <c r="CA5" s="32" t="s">
        <v>107</v>
      </c>
      <c r="CB5" s="32" t="s">
        <v>97</v>
      </c>
      <c r="CC5" s="32" t="s">
        <v>98</v>
      </c>
      <c r="CD5" s="32" t="s">
        <v>99</v>
      </c>
      <c r="CE5" s="32" t="s">
        <v>100</v>
      </c>
      <c r="CF5" s="32" t="s">
        <v>101</v>
      </c>
      <c r="CG5" s="32" t="s">
        <v>102</v>
      </c>
      <c r="CH5" s="32" t="s">
        <v>103</v>
      </c>
      <c r="CI5" s="32" t="s">
        <v>104</v>
      </c>
      <c r="CJ5" s="32" t="s">
        <v>105</v>
      </c>
      <c r="CK5" s="32" t="s">
        <v>106</v>
      </c>
      <c r="CL5" s="32" t="s">
        <v>107</v>
      </c>
      <c r="CM5" s="32" t="s">
        <v>97</v>
      </c>
      <c r="CN5" s="32" t="s">
        <v>98</v>
      </c>
      <c r="CO5" s="32" t="s">
        <v>99</v>
      </c>
      <c r="CP5" s="32" t="s">
        <v>100</v>
      </c>
      <c r="CQ5" s="32" t="s">
        <v>101</v>
      </c>
      <c r="CR5" s="32" t="s">
        <v>102</v>
      </c>
      <c r="CS5" s="32" t="s">
        <v>103</v>
      </c>
      <c r="CT5" s="32" t="s">
        <v>104</v>
      </c>
      <c r="CU5" s="32" t="s">
        <v>105</v>
      </c>
      <c r="CV5" s="32" t="s">
        <v>106</v>
      </c>
      <c r="CW5" s="32" t="s">
        <v>107</v>
      </c>
      <c r="CX5" s="32" t="s">
        <v>97</v>
      </c>
      <c r="CY5" s="32" t="s">
        <v>98</v>
      </c>
      <c r="CZ5" s="32" t="s">
        <v>99</v>
      </c>
      <c r="DA5" s="32" t="s">
        <v>100</v>
      </c>
      <c r="DB5" s="32" t="s">
        <v>101</v>
      </c>
      <c r="DC5" s="32" t="s">
        <v>102</v>
      </c>
      <c r="DD5" s="32" t="s">
        <v>103</v>
      </c>
      <c r="DE5" s="32" t="s">
        <v>104</v>
      </c>
      <c r="DF5" s="32" t="s">
        <v>105</v>
      </c>
      <c r="DG5" s="32" t="s">
        <v>106</v>
      </c>
      <c r="DH5" s="32" t="s">
        <v>107</v>
      </c>
      <c r="DI5" s="32" t="s">
        <v>97</v>
      </c>
      <c r="DJ5" s="32" t="s">
        <v>98</v>
      </c>
      <c r="DK5" s="32" t="s">
        <v>99</v>
      </c>
      <c r="DL5" s="32" t="s">
        <v>100</v>
      </c>
      <c r="DM5" s="32" t="s">
        <v>101</v>
      </c>
      <c r="DN5" s="32" t="s">
        <v>102</v>
      </c>
      <c r="DO5" s="32" t="s">
        <v>103</v>
      </c>
      <c r="DP5" s="32" t="s">
        <v>104</v>
      </c>
      <c r="DQ5" s="32" t="s">
        <v>105</v>
      </c>
      <c r="DR5" s="32" t="s">
        <v>106</v>
      </c>
      <c r="DS5" s="32" t="s">
        <v>107</v>
      </c>
      <c r="DT5" s="32" t="s">
        <v>97</v>
      </c>
      <c r="DU5" s="32" t="s">
        <v>98</v>
      </c>
      <c r="DV5" s="32" t="s">
        <v>99</v>
      </c>
      <c r="DW5" s="32" t="s">
        <v>100</v>
      </c>
      <c r="DX5" s="32" t="s">
        <v>101</v>
      </c>
      <c r="DY5" s="32" t="s">
        <v>102</v>
      </c>
      <c r="DZ5" s="32" t="s">
        <v>103</v>
      </c>
      <c r="EA5" s="32" t="s">
        <v>104</v>
      </c>
      <c r="EB5" s="32" t="s">
        <v>105</v>
      </c>
      <c r="EC5" s="32" t="s">
        <v>106</v>
      </c>
      <c r="ED5" s="32" t="s">
        <v>107</v>
      </c>
      <c r="EE5" s="32" t="s">
        <v>97</v>
      </c>
      <c r="EF5" s="32" t="s">
        <v>98</v>
      </c>
      <c r="EG5" s="32" t="s">
        <v>99</v>
      </c>
      <c r="EH5" s="32" t="s">
        <v>100</v>
      </c>
      <c r="EI5" s="32" t="s">
        <v>101</v>
      </c>
      <c r="EJ5" s="32" t="s">
        <v>102</v>
      </c>
      <c r="EK5" s="32" t="s">
        <v>103</v>
      </c>
      <c r="EL5" s="32" t="s">
        <v>104</v>
      </c>
      <c r="EM5" s="32" t="s">
        <v>105</v>
      </c>
      <c r="EN5" s="32" t="s">
        <v>106</v>
      </c>
      <c r="EO5" s="32" t="s">
        <v>107</v>
      </c>
    </row>
    <row r="6" spans="1:145" s="36" customFormat="1">
      <c r="A6" s="28" t="s">
        <v>108</v>
      </c>
      <c r="B6" s="33">
        <f>B7</f>
        <v>2016</v>
      </c>
      <c r="C6" s="33">
        <f t="shared" ref="C6:X6" si="3">C7</f>
        <v>242161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三重県　伊賀市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18.809999999999999</v>
      </c>
      <c r="Q6" s="34">
        <f t="shared" si="3"/>
        <v>100</v>
      </c>
      <c r="R6" s="34">
        <f t="shared" si="3"/>
        <v>4860</v>
      </c>
      <c r="S6" s="34">
        <f t="shared" si="3"/>
        <v>93892</v>
      </c>
      <c r="T6" s="34">
        <f t="shared" si="3"/>
        <v>558.23</v>
      </c>
      <c r="U6" s="34">
        <f t="shared" si="3"/>
        <v>168.2</v>
      </c>
      <c r="V6" s="34">
        <f t="shared" si="3"/>
        <v>17563</v>
      </c>
      <c r="W6" s="34">
        <f t="shared" si="3"/>
        <v>10.24</v>
      </c>
      <c r="X6" s="34">
        <f t="shared" si="3"/>
        <v>1715.14</v>
      </c>
      <c r="Y6" s="35">
        <f>IF(Y7="",NA(),Y7)</f>
        <v>94.6</v>
      </c>
      <c r="Z6" s="35">
        <f t="shared" ref="Z6:AH6" si="4">IF(Z7="",NA(),Z7)</f>
        <v>100.13</v>
      </c>
      <c r="AA6" s="35">
        <f t="shared" si="4"/>
        <v>107.17</v>
      </c>
      <c r="AB6" s="35">
        <f t="shared" si="4"/>
        <v>106.32</v>
      </c>
      <c r="AC6" s="35">
        <f t="shared" si="4"/>
        <v>94.39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276.66000000000003</v>
      </c>
      <c r="BG6" s="35">
        <f t="shared" ref="BG6:BO6" si="7">IF(BG7="",NA(),BG7)</f>
        <v>201</v>
      </c>
      <c r="BH6" s="35">
        <f t="shared" si="7"/>
        <v>89.38</v>
      </c>
      <c r="BI6" s="35">
        <f t="shared" si="7"/>
        <v>6.35</v>
      </c>
      <c r="BJ6" s="34">
        <f t="shared" si="7"/>
        <v>0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685.34</v>
      </c>
      <c r="BP6" s="34" t="str">
        <f>IF(BP7="","",IF(BP7="-","【-】","【"&amp;SUBSTITUTE(TEXT(BP7,"#,##0.00"),"-","△")&amp;"】"))</f>
        <v>【914.53】</v>
      </c>
      <c r="BQ6" s="35">
        <f>IF(BQ7="",NA(),BQ7)</f>
        <v>100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95.65</v>
      </c>
      <c r="BU6" s="35">
        <f t="shared" si="8"/>
        <v>100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59.83</v>
      </c>
      <c r="CA6" s="34" t="str">
        <f>IF(CA7="","",IF(CA7="-","【-】","【"&amp;SUBSTITUTE(TEXT(CA7,"#,##0.00"),"-","△")&amp;"】"))</f>
        <v>【55.73】</v>
      </c>
      <c r="CB6" s="35">
        <f>IF(CB7="",NA(),CB7)</f>
        <v>163.30000000000001</v>
      </c>
      <c r="CC6" s="35">
        <f t="shared" ref="CC6:CK6" si="9">IF(CC7="",NA(),CC7)</f>
        <v>173.68</v>
      </c>
      <c r="CD6" s="35">
        <f t="shared" si="9"/>
        <v>180.36</v>
      </c>
      <c r="CE6" s="35">
        <f t="shared" si="9"/>
        <v>187.65</v>
      </c>
      <c r="CF6" s="35">
        <f t="shared" si="9"/>
        <v>150.27000000000001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246.66</v>
      </c>
      <c r="CL6" s="34" t="str">
        <f>IF(CL7="","",IF(CL7="-","【-】","【"&amp;SUBSTITUTE(TEXT(CL7,"#,##0.00"),"-","△")&amp;"】"))</f>
        <v>【276.78】</v>
      </c>
      <c r="CM6" s="35">
        <f>IF(CM7="",NA(),CM7)</f>
        <v>57.45</v>
      </c>
      <c r="CN6" s="35">
        <f t="shared" ref="CN6:CV6" si="10">IF(CN7="",NA(),CN7)</f>
        <v>59.79</v>
      </c>
      <c r="CO6" s="35">
        <f t="shared" si="10"/>
        <v>57.62</v>
      </c>
      <c r="CP6" s="35">
        <f t="shared" si="10"/>
        <v>59.93</v>
      </c>
      <c r="CQ6" s="35">
        <f t="shared" si="10"/>
        <v>57.62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56</v>
      </c>
      <c r="CW6" s="34" t="str">
        <f>IF(CW7="","",IF(CW7="-","【-】","【"&amp;SUBSTITUTE(TEXT(CW7,"#,##0.00"),"-","△")&amp;"】"))</f>
        <v>【59.15】</v>
      </c>
      <c r="CX6" s="35">
        <f>IF(CX7="",NA(),CX7)</f>
        <v>77.13</v>
      </c>
      <c r="CY6" s="35">
        <f t="shared" ref="CY6:DG6" si="11">IF(CY7="",NA(),CY7)</f>
        <v>82.8</v>
      </c>
      <c r="CZ6" s="35">
        <f t="shared" si="11"/>
        <v>73.400000000000006</v>
      </c>
      <c r="DA6" s="35">
        <f t="shared" si="11"/>
        <v>78.510000000000005</v>
      </c>
      <c r="DB6" s="35">
        <f t="shared" si="11"/>
        <v>80.349999999999994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89.51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0.05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242161</v>
      </c>
      <c r="D7" s="37">
        <v>47</v>
      </c>
      <c r="E7" s="37">
        <v>17</v>
      </c>
      <c r="F7" s="37">
        <v>5</v>
      </c>
      <c r="G7" s="37">
        <v>0</v>
      </c>
      <c r="H7" s="37" t="s">
        <v>109</v>
      </c>
      <c r="I7" s="37" t="s">
        <v>110</v>
      </c>
      <c r="J7" s="37" t="s">
        <v>111</v>
      </c>
      <c r="K7" s="37" t="s">
        <v>112</v>
      </c>
      <c r="L7" s="37" t="s">
        <v>113</v>
      </c>
      <c r="M7" s="37"/>
      <c r="N7" s="38" t="s">
        <v>114</v>
      </c>
      <c r="O7" s="38" t="s">
        <v>115</v>
      </c>
      <c r="P7" s="38">
        <v>18.809999999999999</v>
      </c>
      <c r="Q7" s="38">
        <v>100</v>
      </c>
      <c r="R7" s="38">
        <v>4860</v>
      </c>
      <c r="S7" s="38">
        <v>93892</v>
      </c>
      <c r="T7" s="38">
        <v>558.23</v>
      </c>
      <c r="U7" s="38">
        <v>168.2</v>
      </c>
      <c r="V7" s="38">
        <v>17563</v>
      </c>
      <c r="W7" s="38">
        <v>10.24</v>
      </c>
      <c r="X7" s="38">
        <v>1715.14</v>
      </c>
      <c r="Y7" s="38">
        <v>94.6</v>
      </c>
      <c r="Z7" s="38">
        <v>100.13</v>
      </c>
      <c r="AA7" s="38">
        <v>107.17</v>
      </c>
      <c r="AB7" s="38">
        <v>106.32</v>
      </c>
      <c r="AC7" s="38">
        <v>94.39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276.66000000000003</v>
      </c>
      <c r="BG7" s="38">
        <v>201</v>
      </c>
      <c r="BH7" s="38">
        <v>89.38</v>
      </c>
      <c r="BI7" s="38">
        <v>6.35</v>
      </c>
      <c r="BJ7" s="38">
        <v>0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685.34</v>
      </c>
      <c r="BP7" s="38">
        <v>914.53</v>
      </c>
      <c r="BQ7" s="38">
        <v>100</v>
      </c>
      <c r="BR7" s="38">
        <v>100</v>
      </c>
      <c r="BS7" s="38">
        <v>100</v>
      </c>
      <c r="BT7" s="38">
        <v>95.65</v>
      </c>
      <c r="BU7" s="38">
        <v>100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59.83</v>
      </c>
      <c r="CA7" s="38">
        <v>55.73</v>
      </c>
      <c r="CB7" s="38">
        <v>163.30000000000001</v>
      </c>
      <c r="CC7" s="38">
        <v>173.68</v>
      </c>
      <c r="CD7" s="38">
        <v>180.36</v>
      </c>
      <c r="CE7" s="38">
        <v>187.65</v>
      </c>
      <c r="CF7" s="38">
        <v>150.27000000000001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246.66</v>
      </c>
      <c r="CL7" s="38">
        <v>276.77999999999997</v>
      </c>
      <c r="CM7" s="38">
        <v>57.45</v>
      </c>
      <c r="CN7" s="38">
        <v>59.79</v>
      </c>
      <c r="CO7" s="38">
        <v>57.62</v>
      </c>
      <c r="CP7" s="38">
        <v>59.93</v>
      </c>
      <c r="CQ7" s="38">
        <v>57.62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56</v>
      </c>
      <c r="CW7" s="38">
        <v>59.15</v>
      </c>
      <c r="CX7" s="38">
        <v>77.13</v>
      </c>
      <c r="CY7" s="38">
        <v>82.8</v>
      </c>
      <c r="CZ7" s="38">
        <v>73.400000000000006</v>
      </c>
      <c r="DA7" s="38">
        <v>78.510000000000005</v>
      </c>
      <c r="DB7" s="38">
        <v>80.349999999999994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89.51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0.05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116</v>
      </c>
      <c r="C9" s="40" t="s">
        <v>117</v>
      </c>
      <c r="D9" s="40" t="s">
        <v>118</v>
      </c>
      <c r="E9" s="40" t="s">
        <v>119</v>
      </c>
      <c r="F9" s="40" t="s">
        <v>120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59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三重県</cp:lastModifiedBy>
  <dcterms:created xsi:type="dcterms:W3CDTF">2017-12-25T02:30:22Z</dcterms:created>
  <dcterms:modified xsi:type="dcterms:W3CDTF">2018-02-19T09:19:26Z</dcterms:modified>
</cp:coreProperties>
</file>