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00.214\員弁庁舎\財政課\平成29年度\220地方公営企業\03 公営企業調査\12 経営比較分析表\03 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<sst xmlns="http://schemas.openxmlformats.org/spreadsheetml/2006/main" count="240" uniqueCount="126">
  <si>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</si>
  <si>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</si>
  <si>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</si>
  <si>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</si>
  <si>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</si>
  <si>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</si>
  <si>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</si>
  <si>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</si>
  <si>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</si>
  <si>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</si>
  <si>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</si>
  <si>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</si>
  <si>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</si>
  <si>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</si>
  <si>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</si>
  <si>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</si>
  <si>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</si>
  <si>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</si>
  <si>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</si>
  <si>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</si>
  <si>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</si>
  <si>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</si>
  <si>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</si>
  <si>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</si>
  <si>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</si>
  <si>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</si>
  <si>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</si>
  <si>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</si>
  <si>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</si>
  <si>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</si>
  <si>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</si>
  <si>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</si>
  <si>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</si>
  <si>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</si>
  <si>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</si>
  <si>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</si>
  <si>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</si>
  <si>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</si>
  <si>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</si>
  <si>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</si>
  <si>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</si>
  <si>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</si>
  <si>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</si>
  <si>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</si>
  <si>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</si>
  <si>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</si>
  <si>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</si>
  <si>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</si>
  <si>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</si>
  <si>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</si>
  <si>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</si>
  <si>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</si>
  <si>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</si>
  <si>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</si>
  <si>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</si>
  <si>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</si>
  <si>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</si>
  <si>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</si>
  <si>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</si>
  <si>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</si>
  <si>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</si>
  <si>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</si>
  <si>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</si>
  <si>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</si>
  <si>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</si>
  <si>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</si>
  <si>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</si>
  <si>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</si>
  <si>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</si>
  <si>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</si>
  <si>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</si>
  <si>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</si>
  <si>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</si>
  <si>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</si>
  <si>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</si>
  <si>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</si>
  <si>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</si>
  <si>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</si>
  <si>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</si>
  <si>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</si>
  <si>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</si>
  <si>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</si>
  <si>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</si>
  <si>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</si>
  <si>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</si>
  <si>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</si>
  <si>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</si>
  <si>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</si>
  <si>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</si>
  <si>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</si>
  <si>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</si>
  <si>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</si>
  <si>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</si>
  <si>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</si>
  <si>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</si>
  <si>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</si>
  <si>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</si>
  <si>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</si>
  <si>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</si>
  <si>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</si>
  <si>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</si>
  <si>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</si>
  <si>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</si>
  <si>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</si>
  <si>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</si>
  <si>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</si>
  <si>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</si>
  <si>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</si>
  <si>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</si>
  <si>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</si>
  <si>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いなべ市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</si>
  <si>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</si>
  <si>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</si>
  <si>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</si>
  <si>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</si>
  <si>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</si>
  <si>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</si>
  <si>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</si>
  <si>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</si>
  <si>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</si>
  <si>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</si>
  <si>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</si>
  <si>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</si>
  <si>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使用料収入に加え、一般会計繰入金を投入しても100％に満たず、収益性が十分に確保されている状態とは言えません。使用料については、平成26年度に使用料改定を実施しましたが、単価は類似団体と比較しても安い水準にあり、使用料で賄えない費用を繰入金で補填する状況が続いています。
④企業債残高対事業規模比率については、本事業区域内においては面整備がほぼ完了していることから、平成24年度をピークに減少傾向にあり、大規模更新期まではこの傾向が続くと考えられます。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極端に低く、一見効率的なように見えるものの、当事業は⑧水洗化率において99.59％と高い水準にあることに加え、人口においても農村部における減少傾向が顕著であるため、有収水量の増加に繋がる要素を持ち合わせません。また、汚水処理費自体についても、5,000人ほどの処理人口に対し、処理場を12箇所有しており、汚水処理費における固定費の削減は難しく、これ以上の指標の良化は見込めません。</t>
    <rPh sb="289" eb="291">
      <t>イコウ</t>
    </rPh>
    <rPh sb="381" eb="382">
      <t>クワ</t>
    </rPh>
    <rPh sb="391" eb="393">
      <t>ノウソン</t>
    </rPh>
    <rPh sb="393" eb="394">
      <t>ブ</t>
    </rPh>
    <rPh sb="403" eb="405">
      <t>ケンチョ</t>
    </rPh>
    <phoneticPr fontId="4"/>
  </si>
  <si>
    <t>③管渠改善率について、本事業は、供用開始から約30年が経過し、処理場においては更新時期に入っているため、機能強化事業として、機械設備、処理槽等の更新、改修を実施しました。
管路施設に関しては、法定耐用年数が長いことから劣化による改修の必要性は認められず、現在のところ実施していません。
しかし、起伏の多い地理状況から、マンホールポンプ場を74箇所有しており、故障等不具合が発生する度に修理・交換等、必要に応じ随時対応していますが、今後一斉に更新時期を迎えるため、下水道事業全体を対象としたストックマネジメント計画の早期策定、実施が必要です。</t>
    <phoneticPr fontId="4"/>
  </si>
  <si>
    <t>⑥汚水処理原価について、⑤経費回収率に影響する数値であるため、できる限り圧縮できるよう努めています。しかし、年間有収水量を増加できれば原価は下がりますが、当市の下水道普及率は97.86%、本事業の⑧水洗化率は99.59%と全国平均をも大きく上回る数値であり、これ以上の使用料対象の捕捉は見込めません。汚水処理費の削減についても、現在の固定費に加え、今後は施設の老朽化が進行し、修繕費用、緊急対応費用等が大きくなることも想定され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汚水私費の原則に則った適正な使用料の値上げも視野に入れて、経営の健全性及び効率性の確保に努めます。</t>
    <rPh sb="43" eb="44">
      <t>ツト</t>
    </rPh>
    <rPh sb="156" eb="158">
      <t>サクゲン</t>
    </rPh>
    <rPh sb="177" eb="179">
      <t>シセツ</t>
    </rPh>
    <rPh sb="190" eb="192">
      <t>ヒヨウ</t>
    </rPh>
    <rPh sb="227" eb="228">
      <t>ムズカ</t>
    </rPh>
    <rPh sb="232" eb="234">
      <t>ゲンジョウ</t>
    </rPh>
    <rPh sb="292" eb="294">
      <t>チホウ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</si>
</sst>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966808"/>
        <c:axId val="3159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15966808"/>
        <c:axId val="315967200"/>
      </c:lineChart>
      <c:dateAx>
        <c:axId val="315966808"/>
        <c:scaling>
          <c:orientation val="minMax"/>
        </c:scaling>
        <c:delete val="1"/>
        <c:axPos val="b"/>
        <c:numFmt formatCode="ge" sourceLinked="1"/>
        <c:majorTickMark val="none"/>
        <c:minorTickMark val="none"/>
        <c:tickLblPos val="none"/>
        <c:crossAx val="315967200"/>
        <c:crosses val="autoZero"/>
        <c:auto val="1"/>
        <c:lblOffset val="100"/>
        <c:baseTimeUnit val="years"/>
      </c:dateAx>
      <c:valAx>
        <c:axId val="3159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61.97</c:v>
                </c:pt>
                <c:pt idx="1">
                  <c:v>60.38</c:v>
                </c:pt>
                <c:pt idx="2">
                  <c:v>66.33</c:v>
                </c:pt>
                <c:pt idx="3">
                  <c:v>60.61</c:v>
                </c:pt>
                <c:pt idx="4">
                  <c:v>52.61</c:v>
                </c:pt>
              </c:numCache>
            </c:numRef>
          </c:val>
        </c:ser>
        <c:dLbls>
          <c:showLegendKey val="0"/>
          <c:showVal val="0"/>
          <c:showCatName val="0"/>
          <c:showSerName val="0"/>
          <c:showPercent val="0"/>
          <c:showBubbleSize val="0"/>
        </c:dLbls>
        <c:gapWidth val="150"/>
        <c:axId val="317646856"/>
        <c:axId val="31764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17646856"/>
        <c:axId val="317647248"/>
      </c:lineChart>
      <c:dateAx>
        <c:axId val="317646856"/>
        <c:scaling>
          <c:orientation val="minMax"/>
        </c:scaling>
        <c:delete val="1"/>
        <c:axPos val="b"/>
        <c:numFmt formatCode="ge" sourceLinked="1"/>
        <c:majorTickMark val="none"/>
        <c:minorTickMark val="none"/>
        <c:tickLblPos val="none"/>
        <c:crossAx val="317647248"/>
        <c:crosses val="autoZero"/>
        <c:auto val="1"/>
        <c:lblOffset val="100"/>
        <c:baseTimeUnit val="years"/>
      </c:dateAx>
      <c:valAx>
        <c:axId val="3176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99.32</c:v>
                </c:pt>
                <c:pt idx="1">
                  <c:v>99.53</c:v>
                </c:pt>
                <c:pt idx="2">
                  <c:v>99.53</c:v>
                </c:pt>
                <c:pt idx="3">
                  <c:v>99.51</c:v>
                </c:pt>
                <c:pt idx="4">
                  <c:v>99.59</c:v>
                </c:pt>
              </c:numCache>
            </c:numRef>
          </c:val>
        </c:ser>
        <c:dLbls>
          <c:showLegendKey val="0"/>
          <c:showVal val="0"/>
          <c:showCatName val="0"/>
          <c:showSerName val="0"/>
          <c:showPercent val="0"/>
          <c:showBubbleSize val="0"/>
        </c:dLbls>
        <c:gapWidth val="150"/>
        <c:axId val="317648424"/>
        <c:axId val="31764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17648424"/>
        <c:axId val="317648816"/>
      </c:lineChart>
      <c:dateAx>
        <c:axId val="317648424"/>
        <c:scaling>
          <c:orientation val="minMax"/>
        </c:scaling>
        <c:delete val="1"/>
        <c:axPos val="b"/>
        <c:numFmt formatCode="ge" sourceLinked="1"/>
        <c:majorTickMark val="none"/>
        <c:minorTickMark val="none"/>
        <c:tickLblPos val="none"/>
        <c:crossAx val="317648816"/>
        <c:crosses val="autoZero"/>
        <c:auto val="1"/>
        <c:lblOffset val="100"/>
        <c:baseTimeUnit val="years"/>
      </c:dateAx>
      <c:valAx>
        <c:axId val="31764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81.260000000000005</c:v>
                </c:pt>
                <c:pt idx="1">
                  <c:v>84.26</c:v>
                </c:pt>
                <c:pt idx="2">
                  <c:v>84.58</c:v>
                </c:pt>
                <c:pt idx="3">
                  <c:v>85.15</c:v>
                </c:pt>
                <c:pt idx="4">
                  <c:v>85.44</c:v>
                </c:pt>
              </c:numCache>
            </c:numRef>
          </c:val>
        </c:ser>
        <c:dLbls>
          <c:showLegendKey val="0"/>
          <c:showVal val="0"/>
          <c:showCatName val="0"/>
          <c:showSerName val="0"/>
          <c:showPercent val="0"/>
          <c:showBubbleSize val="0"/>
        </c:dLbls>
        <c:gapWidth val="150"/>
        <c:axId val="315968376"/>
        <c:axId val="315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68376"/>
        <c:axId val="315968768"/>
      </c:lineChart>
      <c:dateAx>
        <c:axId val="315968376"/>
        <c:scaling>
          <c:orientation val="minMax"/>
        </c:scaling>
        <c:delete val="1"/>
        <c:axPos val="b"/>
        <c:numFmt formatCode="ge" sourceLinked="1"/>
        <c:majorTickMark val="none"/>
        <c:minorTickMark val="none"/>
        <c:tickLblPos val="none"/>
        <c:crossAx val="315968768"/>
        <c:crosses val="autoZero"/>
        <c:auto val="1"/>
        <c:lblOffset val="100"/>
        <c:baseTimeUnit val="years"/>
      </c:dateAx>
      <c:valAx>
        <c:axId val="315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69944"/>
        <c:axId val="3159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69944"/>
        <c:axId val="315970336"/>
      </c:lineChart>
      <c:dateAx>
        <c:axId val="315969944"/>
        <c:scaling>
          <c:orientation val="minMax"/>
        </c:scaling>
        <c:delete val="1"/>
        <c:axPos val="b"/>
        <c:numFmt formatCode="ge" sourceLinked="1"/>
        <c:majorTickMark val="none"/>
        <c:minorTickMark val="none"/>
        <c:tickLblPos val="none"/>
        <c:crossAx val="315970336"/>
        <c:crosses val="autoZero"/>
        <c:auto val="1"/>
        <c:lblOffset val="100"/>
        <c:baseTimeUnit val="years"/>
      </c:dateAx>
      <c:valAx>
        <c:axId val="3159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71512"/>
        <c:axId val="3159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71512"/>
        <c:axId val="315971904"/>
      </c:lineChart>
      <c:dateAx>
        <c:axId val="315971512"/>
        <c:scaling>
          <c:orientation val="minMax"/>
        </c:scaling>
        <c:delete val="1"/>
        <c:axPos val="b"/>
        <c:numFmt formatCode="ge" sourceLinked="1"/>
        <c:majorTickMark val="none"/>
        <c:minorTickMark val="none"/>
        <c:tickLblPos val="none"/>
        <c:crossAx val="315971904"/>
        <c:crosses val="autoZero"/>
        <c:auto val="1"/>
        <c:lblOffset val="100"/>
        <c:baseTimeUnit val="years"/>
      </c:dateAx>
      <c:valAx>
        <c:axId val="315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639016"/>
        <c:axId val="31763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639016"/>
        <c:axId val="317639408"/>
      </c:lineChart>
      <c:dateAx>
        <c:axId val="317639016"/>
        <c:scaling>
          <c:orientation val="minMax"/>
        </c:scaling>
        <c:delete val="1"/>
        <c:axPos val="b"/>
        <c:numFmt formatCode="ge" sourceLinked="1"/>
        <c:majorTickMark val="none"/>
        <c:minorTickMark val="none"/>
        <c:tickLblPos val="none"/>
        <c:crossAx val="317639408"/>
        <c:crosses val="autoZero"/>
        <c:auto val="1"/>
        <c:lblOffset val="100"/>
        <c:baseTimeUnit val="years"/>
      </c:dateAx>
      <c:valAx>
        <c:axId val="3176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640584"/>
        <c:axId val="31764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640584"/>
        <c:axId val="317640976"/>
      </c:lineChart>
      <c:dateAx>
        <c:axId val="317640584"/>
        <c:scaling>
          <c:orientation val="minMax"/>
        </c:scaling>
        <c:delete val="1"/>
        <c:axPos val="b"/>
        <c:numFmt formatCode="ge" sourceLinked="1"/>
        <c:majorTickMark val="none"/>
        <c:minorTickMark val="none"/>
        <c:tickLblPos val="none"/>
        <c:crossAx val="317640976"/>
        <c:crosses val="autoZero"/>
        <c:auto val="1"/>
        <c:lblOffset val="100"/>
        <c:baseTimeUnit val="years"/>
      </c:dateAx>
      <c:valAx>
        <c:axId val="3176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442.25</c:v>
                </c:pt>
                <c:pt idx="1">
                  <c:v>156.38999999999999</c:v>
                </c:pt>
                <c:pt idx="2">
                  <c:v>134.06</c:v>
                </c:pt>
                <c:pt idx="3">
                  <c:v>127.35</c:v>
                </c:pt>
                <c:pt idx="4">
                  <c:v>119.9</c:v>
                </c:pt>
              </c:numCache>
            </c:numRef>
          </c:val>
        </c:ser>
        <c:dLbls>
          <c:showLegendKey val="0"/>
          <c:showVal val="0"/>
          <c:showCatName val="0"/>
          <c:showSerName val="0"/>
          <c:showPercent val="0"/>
          <c:showBubbleSize val="0"/>
        </c:dLbls>
        <c:gapWidth val="150"/>
        <c:axId val="317642152"/>
        <c:axId val="31764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17642152"/>
        <c:axId val="317642544"/>
      </c:lineChart>
      <c:dateAx>
        <c:axId val="317642152"/>
        <c:scaling>
          <c:orientation val="minMax"/>
        </c:scaling>
        <c:delete val="1"/>
        <c:axPos val="b"/>
        <c:numFmt formatCode="ge" sourceLinked="1"/>
        <c:majorTickMark val="none"/>
        <c:minorTickMark val="none"/>
        <c:tickLblPos val="none"/>
        <c:crossAx val="317642544"/>
        <c:crosses val="autoZero"/>
        <c:auto val="1"/>
        <c:lblOffset val="100"/>
        <c:baseTimeUnit val="years"/>
      </c:dateAx>
      <c:valAx>
        <c:axId val="31764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50.73</c:v>
                </c:pt>
                <c:pt idx="1">
                  <c:v>54.53</c:v>
                </c:pt>
                <c:pt idx="2">
                  <c:v>56.73</c:v>
                </c:pt>
                <c:pt idx="3">
                  <c:v>57.62</c:v>
                </c:pt>
                <c:pt idx="4">
                  <c:v>56.19</c:v>
                </c:pt>
              </c:numCache>
            </c:numRef>
          </c:val>
        </c:ser>
        <c:dLbls>
          <c:showLegendKey val="0"/>
          <c:showVal val="0"/>
          <c:showCatName val="0"/>
          <c:showSerName val="0"/>
          <c:showPercent val="0"/>
          <c:showBubbleSize val="0"/>
        </c:dLbls>
        <c:gapWidth val="150"/>
        <c:axId val="317643720"/>
        <c:axId val="31764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17643720"/>
        <c:axId val="317644112"/>
      </c:lineChart>
      <c:dateAx>
        <c:axId val="317643720"/>
        <c:scaling>
          <c:orientation val="minMax"/>
        </c:scaling>
        <c:delete val="1"/>
        <c:axPos val="b"/>
        <c:numFmt formatCode="ge" sourceLinked="1"/>
        <c:majorTickMark val="none"/>
        <c:minorTickMark val="none"/>
        <c:tickLblPos val="none"/>
        <c:crossAx val="317644112"/>
        <c:crosses val="autoZero"/>
        <c:auto val="1"/>
        <c:lblOffset val="100"/>
        <c:baseTimeUnit val="years"/>
      </c:dateAx>
      <c:valAx>
        <c:axId val="3176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209.55</c:v>
                </c:pt>
                <c:pt idx="1">
                  <c:v>189.88</c:v>
                </c:pt>
                <c:pt idx="2">
                  <c:v>206.68</c:v>
                </c:pt>
                <c:pt idx="3">
                  <c:v>203.46</c:v>
                </c:pt>
                <c:pt idx="4">
                  <c:v>205.93</c:v>
                </c:pt>
              </c:numCache>
            </c:numRef>
          </c:val>
        </c:ser>
        <c:dLbls>
          <c:showLegendKey val="0"/>
          <c:showVal val="0"/>
          <c:showCatName val="0"/>
          <c:showSerName val="0"/>
          <c:showPercent val="0"/>
          <c:showBubbleSize val="0"/>
        </c:dLbls>
        <c:gapWidth val="150"/>
        <c:axId val="317645288"/>
        <c:axId val="31764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17645288"/>
        <c:axId val="317645680"/>
      </c:lineChart>
      <c:dateAx>
        <c:axId val="317645288"/>
        <c:scaling>
          <c:orientation val="minMax"/>
        </c:scaling>
        <c:delete val="1"/>
        <c:axPos val="b"/>
        <c:numFmt formatCode="ge" sourceLinked="1"/>
        <c:majorTickMark val="none"/>
        <c:minorTickMark val="none"/>
        <c:tickLblPos val="none"/>
        <c:crossAx val="317645680"/>
        <c:crosses val="autoZero"/>
        <c:auto val="1"/>
        <c:lblOffset val="100"/>
        <c:baseTimeUnit val="years"/>
      </c:dateAx>
      <c:valAx>
        <c:axId val="3176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8"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三重県　いなべ市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122</v>
      </c>
      <c r="AE8" s="79"/>
      <c r="AF8" s="79"/>
      <c r="AG8" s="79"/>
      <c r="AH8" s="79"/>
      <c r="AI8" s="79"/>
      <c r="AJ8" s="79"/>
      <c r="AK8" s="4"/>
      <c r="AL8" s="73">
        <f>データ!S6</f>
        <v>45758</v>
      </c>
      <c r="AM8" s="73"/>
      <c r="AN8" s="73"/>
      <c r="AO8" s="73"/>
      <c r="AP8" s="73"/>
      <c r="AQ8" s="73"/>
      <c r="AR8" s="73"/>
      <c r="AS8" s="73"/>
      <c r="AT8" s="72">
        <f>データ!T6</f>
        <v>219.83</v>
      </c>
      <c r="AU8" s="72"/>
      <c r="AV8" s="72"/>
      <c r="AW8" s="72"/>
      <c r="AX8" s="72"/>
      <c r="AY8" s="72"/>
      <c r="AZ8" s="72"/>
      <c r="BA8" s="72"/>
      <c r="BB8" s="72">
        <f>データ!U6</f>
        <v>208.15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11.08</v>
      </c>
      <c r="Q10" s="72"/>
      <c r="R10" s="72"/>
      <c r="S10" s="72"/>
      <c r="T10" s="72"/>
      <c r="U10" s="72"/>
      <c r="V10" s="72"/>
      <c r="W10" s="72">
        <f>データ!Q6</f>
        <v>86.25</v>
      </c>
      <c r="X10" s="72"/>
      <c r="Y10" s="72"/>
      <c r="Z10" s="72"/>
      <c r="AA10" s="72"/>
      <c r="AB10" s="72"/>
      <c r="AC10" s="72"/>
      <c r="AD10" s="73">
        <f>データ!R6</f>
        <v>2050</v>
      </c>
      <c r="AE10" s="73"/>
      <c r="AF10" s="73"/>
      <c r="AG10" s="73"/>
      <c r="AH10" s="73"/>
      <c r="AI10" s="73"/>
      <c r="AJ10" s="73"/>
      <c r="AK10" s="2"/>
      <c r="AL10" s="73">
        <f>データ!V6</f>
        <v>5066</v>
      </c>
      <c r="AM10" s="73"/>
      <c r="AN10" s="73"/>
      <c r="AO10" s="73"/>
      <c r="AP10" s="73"/>
      <c r="AQ10" s="73"/>
      <c r="AR10" s="73"/>
      <c r="AS10" s="73"/>
      <c r="AT10" s="72">
        <f>データ!W6</f>
        <v>2.56</v>
      </c>
      <c r="AU10" s="72"/>
      <c r="AV10" s="72"/>
      <c r="AW10" s="72"/>
      <c r="AX10" s="72"/>
      <c r="AY10" s="72"/>
      <c r="AZ10" s="72"/>
      <c r="BA10" s="72"/>
      <c r="BB10" s="72">
        <f>データ!X6</f>
        <v>1978.91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242144</v>
      </c>
      <c r="D6" s="33">
        <f t="shared" si="3"/>
        <v>47</v>
      </c>
      <c r="E6" s="33">
        <f t="shared" si="3"/>
        <v>17</v>
      </c>
      <c r="F6" s="33">
        <f t="shared" si="3"/>
        <v>5</v>
      </c>
      <c r="G6" s="33">
        <f t="shared" si="3"/>
        <v>0</v>
      </c>
      <c r="H6" s="33" t="str">
        <f t="shared" si="3"/>
        <v>三重県　いなべ市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11.08</v>
      </c>
      <c r="Q6" s="34">
        <f t="shared" si="3"/>
        <v>86.25</v>
      </c>
      <c r="R6" s="34">
        <f t="shared" si="3"/>
        <v>2050</v>
      </c>
      <c r="S6" s="34">
        <f t="shared" si="3"/>
        <v>45758</v>
      </c>
      <c r="T6" s="34">
        <f t="shared" si="3"/>
        <v>219.83</v>
      </c>
      <c r="U6" s="34">
        <f t="shared" si="3"/>
        <v>208.15</v>
      </c>
      <c r="V6" s="34">
        <f t="shared" si="3"/>
        <v>5066</v>
      </c>
      <c r="W6" s="34">
        <f t="shared" si="3"/>
        <v>2.56</v>
      </c>
      <c r="X6" s="34">
        <f t="shared" si="3"/>
        <v>1978.91</v>
      </c>
      <c r="Y6" s="35">
        <f>IF(Y7="",NA(),Y7)</f>
        <v>81.260000000000005</v>
      </c>
      <c r="Z6" s="35">
        <f t="shared" ref="Z6:AH6" si="4">IF(Z7="",NA(),Z7)</f>
        <v>84.26</v>
      </c>
      <c r="AA6" s="35">
        <f t="shared" si="4"/>
        <v>84.58</v>
      </c>
      <c r="AB6" s="35">
        <f t="shared" si="4"/>
        <v>85.15</v>
      </c>
      <c r="AC6" s="35">
        <f t="shared" si="4"/>
        <v>85.44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442.25</v>
      </c>
      <c r="BG6" s="35">
        <f t="shared" ref="BG6:BO6" si="7">IF(BG7="",NA(),BG7)</f>
        <v>156.38999999999999</v>
      </c>
      <c r="BH6" s="35">
        <f t="shared" si="7"/>
        <v>134.06</v>
      </c>
      <c r="BI6" s="35">
        <f t="shared" si="7"/>
        <v>127.35</v>
      </c>
      <c r="BJ6" s="35">
        <f t="shared" si="7"/>
        <v>119.9</v>
      </c>
      <c r="BK6" s="35">
        <f t="shared" si="7"/>
        <v>1197.82</v>
      </c>
      <c r="BL6" s="35">
        <f t="shared" si="7"/>
        <v>1126.77</v>
      </c>
      <c r="BM6" s="35">
        <f t="shared" si="7"/>
        <v>1044.8</v>
      </c>
      <c r="BN6" s="35">
        <f t="shared" si="7"/>
        <v>1081.8</v>
      </c>
      <c r="BO6" s="35">
        <f t="shared" si="7"/>
        <v>974.93</v>
      </c>
      <c r="BP6" s="34" t="str">
        <f>IF(BP7="","",IF(BP7="-","【-】","【"&amp;SUBSTITUTE(TEXT(BP7,"#,##0.00"),"-","△")&amp;"】"))</f>
        <v>【914.53】</v>
      </c>
      <c r="BQ6" s="35">
        <f>IF(BQ7="",NA(),BQ7)</f>
        <v>50.73</v>
      </c>
      <c r="BR6" s="35">
        <f t="shared" ref="BR6:BZ6" si="8">IF(BR7="",NA(),BR7)</f>
        <v>54.53</v>
      </c>
      <c r="BS6" s="35">
        <f t="shared" si="8"/>
        <v>56.73</v>
      </c>
      <c r="BT6" s="35">
        <f t="shared" si="8"/>
        <v>57.62</v>
      </c>
      <c r="BU6" s="35">
        <f t="shared" si="8"/>
        <v>56.19</v>
      </c>
      <c r="BV6" s="35">
        <f t="shared" si="8"/>
        <v>51.03</v>
      </c>
      <c r="BW6" s="35">
        <f t="shared" si="8"/>
        <v>50.9</v>
      </c>
      <c r="BX6" s="35">
        <f t="shared" si="8"/>
        <v>50.82</v>
      </c>
      <c r="BY6" s="35">
        <f t="shared" si="8"/>
        <v>52.19</v>
      </c>
      <c r="BZ6" s="35">
        <f t="shared" si="8"/>
        <v>55.32</v>
      </c>
      <c r="CA6" s="34" t="str">
        <f>IF(CA7="","",IF(CA7="-","【-】","【"&amp;SUBSTITUTE(TEXT(CA7,"#,##0.00"),"-","△")&amp;"】"))</f>
        <v>【55.73】</v>
      </c>
      <c r="CB6" s="35">
        <f>IF(CB7="",NA(),CB7)</f>
        <v>209.55</v>
      </c>
      <c r="CC6" s="35">
        <f t="shared" ref="CC6:CK6" si="9">IF(CC7="",NA(),CC7)</f>
        <v>189.88</v>
      </c>
      <c r="CD6" s="35">
        <f t="shared" si="9"/>
        <v>206.68</v>
      </c>
      <c r="CE6" s="35">
        <f t="shared" si="9"/>
        <v>203.46</v>
      </c>
      <c r="CF6" s="35">
        <f t="shared" si="9"/>
        <v>205.93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61.97</v>
      </c>
      <c r="CN6" s="35">
        <f t="shared" ref="CN6:CV6" si="10">IF(CN7="",NA(),CN7)</f>
        <v>60.38</v>
      </c>
      <c r="CO6" s="35">
        <f t="shared" si="10"/>
        <v>66.33</v>
      </c>
      <c r="CP6" s="35">
        <f t="shared" si="10"/>
        <v>60.61</v>
      </c>
      <c r="CQ6" s="35">
        <f t="shared" si="10"/>
        <v>52.61</v>
      </c>
      <c r="CR6" s="35">
        <f t="shared" si="10"/>
        <v>54.74</v>
      </c>
      <c r="CS6" s="35">
        <f t="shared" si="10"/>
        <v>53.78</v>
      </c>
      <c r="CT6" s="35">
        <f t="shared" si="10"/>
        <v>53.24</v>
      </c>
      <c r="CU6" s="35">
        <f t="shared" si="10"/>
        <v>52.31</v>
      </c>
      <c r="CV6" s="35">
        <f t="shared" si="10"/>
        <v>60.65</v>
      </c>
      <c r="CW6" s="34" t="str">
        <f>IF(CW7="","",IF(CW7="-","【-】","【"&amp;SUBSTITUTE(TEXT(CW7,"#,##0.00"),"-","△")&amp;"】"))</f>
        <v>【59.15】</v>
      </c>
      <c r="CX6" s="35">
        <f>IF(CX7="",NA(),CX7)</f>
        <v>99.32</v>
      </c>
      <c r="CY6" s="35">
        <f t="shared" ref="CY6:DG6" si="11">IF(CY7="",NA(),CY7)</f>
        <v>99.53</v>
      </c>
      <c r="CZ6" s="35">
        <f t="shared" si="11"/>
        <v>99.53</v>
      </c>
      <c r="DA6" s="35">
        <f t="shared" si="11"/>
        <v>99.51</v>
      </c>
      <c r="DB6" s="35">
        <f t="shared" si="11"/>
        <v>99.59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242144</v>
      </c>
      <c r="D7" s="37">
        <v>47</v>
      </c>
      <c r="E7" s="37">
        <v>17</v>
      </c>
      <c r="F7" s="37">
        <v>5</v>
      </c>
      <c r="G7" s="37">
        <v>0</v>
      </c>
      <c r="H7" s="37" t="s">
        <v>110</v>
      </c>
      <c r="I7" s="37" t="s">
        <v>111</v>
      </c>
      <c r="J7" s="37" t="s">
        <v>112</v>
      </c>
      <c r="K7" s="37" t="s">
        <v>113</v>
      </c>
      <c r="L7" s="37" t="s">
        <v>114</v>
      </c>
      <c r="M7" s="37"/>
      <c r="N7" s="38" t="s">
        <v>115</v>
      </c>
      <c r="O7" s="38" t="s">
        <v>116</v>
      </c>
      <c r="P7" s="38">
        <v>11.08</v>
      </c>
      <c r="Q7" s="38">
        <v>86.25</v>
      </c>
      <c r="R7" s="38">
        <v>2050</v>
      </c>
      <c r="S7" s="38">
        <v>45758</v>
      </c>
      <c r="T7" s="38">
        <v>219.83</v>
      </c>
      <c r="U7" s="38">
        <v>208.15</v>
      </c>
      <c r="V7" s="38">
        <v>5066</v>
      </c>
      <c r="W7" s="38">
        <v>2.56</v>
      </c>
      <c r="X7" s="38">
        <v>1978.91</v>
      </c>
      <c r="Y7" s="38">
        <v>81.260000000000005</v>
      </c>
      <c r="Z7" s="38">
        <v>84.26</v>
      </c>
      <c r="AA7" s="38">
        <v>84.58</v>
      </c>
      <c r="AB7" s="38">
        <v>85.15</v>
      </c>
      <c r="AC7" s="38">
        <v>85.44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442.25</v>
      </c>
      <c r="BG7" s="38">
        <v>156.38999999999999</v>
      </c>
      <c r="BH7" s="38">
        <v>134.06</v>
      </c>
      <c r="BI7" s="38">
        <v>127.35</v>
      </c>
      <c r="BJ7" s="38">
        <v>119.9</v>
      </c>
      <c r="BK7" s="38">
        <v>1197.82</v>
      </c>
      <c r="BL7" s="38">
        <v>1126.77</v>
      </c>
      <c r="BM7" s="38">
        <v>1044.8</v>
      </c>
      <c r="BN7" s="38">
        <v>1081.8</v>
      </c>
      <c r="BO7" s="38">
        <v>974.93</v>
      </c>
      <c r="BP7" s="38">
        <v>914.53</v>
      </c>
      <c r="BQ7" s="38">
        <v>50.73</v>
      </c>
      <c r="BR7" s="38">
        <v>54.53</v>
      </c>
      <c r="BS7" s="38">
        <v>56.73</v>
      </c>
      <c r="BT7" s="38">
        <v>57.62</v>
      </c>
      <c r="BU7" s="38">
        <v>56.19</v>
      </c>
      <c r="BV7" s="38">
        <v>51.03</v>
      </c>
      <c r="BW7" s="38">
        <v>50.9</v>
      </c>
      <c r="BX7" s="38">
        <v>50.82</v>
      </c>
      <c r="BY7" s="38">
        <v>52.19</v>
      </c>
      <c r="BZ7" s="38">
        <v>55.32</v>
      </c>
      <c r="CA7" s="38">
        <v>55.73</v>
      </c>
      <c r="CB7" s="38">
        <v>209.55</v>
      </c>
      <c r="CC7" s="38">
        <v>189.88</v>
      </c>
      <c r="CD7" s="38">
        <v>206.68</v>
      </c>
      <c r="CE7" s="38">
        <v>203.46</v>
      </c>
      <c r="CF7" s="38">
        <v>205.93</v>
      </c>
      <c r="CG7" s="38">
        <v>289.60000000000002</v>
      </c>
      <c r="CH7" s="38">
        <v>293.27</v>
      </c>
      <c r="CI7" s="38">
        <v>300.52</v>
      </c>
      <c r="CJ7" s="38">
        <v>296.14</v>
      </c>
      <c r="CK7" s="38">
        <v>283.17</v>
      </c>
      <c r="CL7" s="38">
        <v>276.77999999999997</v>
      </c>
      <c r="CM7" s="38">
        <v>61.97</v>
      </c>
      <c r="CN7" s="38">
        <v>60.38</v>
      </c>
      <c r="CO7" s="38">
        <v>66.33</v>
      </c>
      <c r="CP7" s="38">
        <v>60.61</v>
      </c>
      <c r="CQ7" s="38">
        <v>52.61</v>
      </c>
      <c r="CR7" s="38">
        <v>54.74</v>
      </c>
      <c r="CS7" s="38">
        <v>53.78</v>
      </c>
      <c r="CT7" s="38">
        <v>53.24</v>
      </c>
      <c r="CU7" s="38">
        <v>52.31</v>
      </c>
      <c r="CV7" s="38">
        <v>60.65</v>
      </c>
      <c r="CW7" s="38">
        <v>59.15</v>
      </c>
      <c r="CX7" s="38">
        <v>99.32</v>
      </c>
      <c r="CY7" s="38">
        <v>99.53</v>
      </c>
      <c r="CZ7" s="38">
        <v>99.53</v>
      </c>
      <c r="DA7" s="38">
        <v>99.51</v>
      </c>
      <c r="DB7" s="38">
        <v>99.59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itout</cp:lastModifiedBy>
  <cp:lastPrinted>2018-02-02T04:31:35Z</cp:lastPrinted>
  <dcterms:created xsi:type="dcterms:W3CDTF">2017-12-25T02:30:20Z</dcterms:created>
  <dcterms:modified xsi:type="dcterms:W3CDTF">2018-02-09T09:55:31Z</dcterms:modified>
  <cp:category/>
</cp:coreProperties>
</file>