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務課\財政係(共有フォルダ)\県照会文書\地方公営企業関係\経営比較分析\平成29年度\(180126)公営企業に係る経営比較分析表（平成28年度決算）の分析等について\提出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<sst xmlns="http://schemas.openxmlformats.org/spreadsheetml/2006/main" count="240" uniqueCount="126">
  <si>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</si>
  <si>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</si>
  <si>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</si>
  <si>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</si>
  <si>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</si>
  <si>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</si>
  <si>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</si>
  <si>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</si>
  <si>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</si>
  <si>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</si>
  <si>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</si>
  <si>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</si>
  <si>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</si>
  <si>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</si>
  <si>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</si>
  <si>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</si>
  <si>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</si>
  <si>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</si>
  <si>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</si>
  <si>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</si>
  <si>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</si>
  <si>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</si>
  <si>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</si>
  <si>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</si>
  <si>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</si>
  <si>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</si>
  <si>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</si>
  <si>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</si>
  <si>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</si>
  <si>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</si>
  <si>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</si>
  <si>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</si>
  <si>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</si>
  <si>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</si>
  <si>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</si>
  <si>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</si>
  <si>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</si>
  <si>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</si>
  <si>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</si>
  <si>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</si>
  <si>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</si>
  <si>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</si>
  <si>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</si>
  <si>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</si>
  <si>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</si>
  <si>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</si>
  <si>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</si>
  <si>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</si>
  <si>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</si>
  <si>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</si>
  <si>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</si>
  <si>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</si>
  <si>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</si>
  <si>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</si>
  <si>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</si>
  <si>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</si>
  <si>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</si>
  <si>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</si>
  <si>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</si>
  <si>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</si>
  <si>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</si>
  <si>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</si>
  <si>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</si>
  <si>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</si>
  <si>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</si>
  <si>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</si>
  <si>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</si>
  <si>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</si>
  <si>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</si>
  <si>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</si>
  <si>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</si>
  <si>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</si>
  <si>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</si>
  <si>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</si>
  <si>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</si>
  <si>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</si>
  <si>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</si>
  <si>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</si>
  <si>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</si>
  <si>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</si>
  <si>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</si>
  <si>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</si>
  <si>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</si>
  <si>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</si>
  <si>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</si>
  <si>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</si>
  <si>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</si>
  <si>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</si>
  <si>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</si>
  <si>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</si>
  <si>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</si>
  <si>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</si>
  <si>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</si>
  <si>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</si>
  <si>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</si>
  <si>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</si>
  <si>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</si>
  <si>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</si>
  <si>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</si>
  <si>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</si>
  <si>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</si>
  <si>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</si>
  <si>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</si>
  <si>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</si>
  <si>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</si>
  <si>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</si>
  <si>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</si>
  <si>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</si>
  <si>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</si>
  <si>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</si>
  <si>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</si>
  <si>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</si>
  <si>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</si>
  <si>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</si>
  <si>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</si>
  <si>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</si>
  <si>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</si>
  <si>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</si>
  <si>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</si>
  <si>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</si>
  <si>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</si>
  <si>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</si>
  <si>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</si>
  <si>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本市の農業集落排水施設は、平成に入ってから供用開始していることもあり、現時点では、管渠についての更新等は考えていない。
</t>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</si>
  <si>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本市の農業集落排水施設は供用開始から20年経っている施設もある。計画的な維持管理に努めているが、施設の維持管理にかかる費用が高くなっている。
⑥汚水処理原価については、類似団体平均と比較すると高くなっている。⑤経費回収率と同様に、施設の維持管理にかかる費用が高くなっている。
⑦施設利用率については、類似団体平均と比較すると、少し高くなっている。
⑧水洗化率については、類似団体平均と比較すると高くなっている。</t>
    <rPh sb="203" eb="205">
      <t>シセツ</t>
    </rPh>
    <rPh sb="340" eb="341">
      <t>スコ</t>
    </rPh>
    <phoneticPr fontId="4"/>
  </si>
  <si>
    <t>平成28年度末の「松阪市下水道事業経営戦略」策定に伴い、この計画に沿って事業を進めていくことになります。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</si>
</sst>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0-42A8-B7F6-3BCD34E8731B}"/>
            </c:ext>
          </c:extLst>
        </c:ser>
        <c:dLbls>
          <c:showLegendKey val="0"/>
          <c:showVal val="0"/>
          <c:showCatName val="0"/>
          <c:showSerName val="0"/>
          <c:showPercent val="0"/>
          <c:showBubbleSize val="0"/>
        </c:dLbls>
        <c:gapWidth val="150"/>
        <c:axId val="100116736"/>
        <c:axId val="10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9670-42A8-B7F6-3BCD34E8731B}"/>
            </c:ext>
          </c:extLst>
        </c:ser>
        <c:dLbls>
          <c:showLegendKey val="0"/>
          <c:showVal val="0"/>
          <c:showCatName val="0"/>
          <c:showSerName val="0"/>
          <c:showPercent val="0"/>
          <c:showBubbleSize val="0"/>
        </c:dLbls>
        <c:marker val="1"/>
        <c:smooth val="0"/>
        <c:axId val="100116736"/>
        <c:axId val="100274560"/>
      </c:lineChart>
      <c:dateAx>
        <c:axId val="100116736"/>
        <c:scaling>
          <c:orientation val="minMax"/>
        </c:scaling>
        <c:delete val="1"/>
        <c:axPos val="b"/>
        <c:numFmt formatCode="ge" sourceLinked="1"/>
        <c:majorTickMark val="none"/>
        <c:minorTickMark val="none"/>
        <c:tickLblPos val="none"/>
        <c:crossAx val="100274560"/>
        <c:crosses val="autoZero"/>
        <c:auto val="1"/>
        <c:lblOffset val="100"/>
        <c:baseTimeUnit val="years"/>
      </c:dateAx>
      <c:valAx>
        <c:axId val="10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60.99</c:v>
                </c:pt>
                <c:pt idx="1">
                  <c:v>63.23</c:v>
                </c:pt>
                <c:pt idx="2">
                  <c:v>64.569999999999993</c:v>
                </c:pt>
                <c:pt idx="3">
                  <c:v>69.06</c:v>
                </c:pt>
                <c:pt idx="4">
                  <c:v>63.45</c:v>
                </c:pt>
              </c:numCache>
            </c:numRef>
          </c:val>
          <c:extLst>
            <c:ext xmlns:c16="http://schemas.microsoft.com/office/drawing/2014/chart" uri="{C3380CC4-5D6E-409C-BE32-E72D297353CC}">
              <c16:uniqueId val="{00000000-1599-4095-BDF6-EB9DFDFFF5FE}"/>
            </c:ext>
          </c:extLst>
        </c:ser>
        <c:dLbls>
          <c:showLegendKey val="0"/>
          <c:showVal val="0"/>
          <c:showCatName val="0"/>
          <c:showSerName val="0"/>
          <c:showPercent val="0"/>
          <c:showBubbleSize val="0"/>
        </c:dLbls>
        <c:gapWidth val="150"/>
        <c:axId val="118857088"/>
        <c:axId val="1188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1599-4095-BDF6-EB9DFDFFF5FE}"/>
            </c:ext>
          </c:extLst>
        </c:ser>
        <c:dLbls>
          <c:showLegendKey val="0"/>
          <c:showVal val="0"/>
          <c:showCatName val="0"/>
          <c:showSerName val="0"/>
          <c:showPercent val="0"/>
          <c:showBubbleSize val="0"/>
        </c:dLbls>
        <c:marker val="1"/>
        <c:smooth val="0"/>
        <c:axId val="118857088"/>
        <c:axId val="118863360"/>
      </c:lineChart>
      <c:dateAx>
        <c:axId val="118857088"/>
        <c:scaling>
          <c:orientation val="minMax"/>
        </c:scaling>
        <c:delete val="1"/>
        <c:axPos val="b"/>
        <c:numFmt formatCode="ge" sourceLinked="1"/>
        <c:majorTickMark val="none"/>
        <c:minorTickMark val="none"/>
        <c:tickLblPos val="none"/>
        <c:crossAx val="118863360"/>
        <c:crosses val="autoZero"/>
        <c:auto val="1"/>
        <c:lblOffset val="100"/>
        <c:baseTimeUnit val="years"/>
      </c:dateAx>
      <c:valAx>
        <c:axId val="1188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96.35</c:v>
                </c:pt>
                <c:pt idx="1">
                  <c:v>95.64</c:v>
                </c:pt>
                <c:pt idx="2">
                  <c:v>97.26</c:v>
                </c:pt>
                <c:pt idx="3">
                  <c:v>98.91</c:v>
                </c:pt>
                <c:pt idx="4">
                  <c:v>96.63</c:v>
                </c:pt>
              </c:numCache>
            </c:numRef>
          </c:val>
          <c:extLst>
            <c:ext xmlns:c16="http://schemas.microsoft.com/office/drawing/2014/chart" uri="{C3380CC4-5D6E-409C-BE32-E72D297353CC}">
              <c16:uniqueId val="{00000000-4768-4A38-9683-1A489B99A142}"/>
            </c:ext>
          </c:extLst>
        </c:ser>
        <c:dLbls>
          <c:showLegendKey val="0"/>
          <c:showVal val="0"/>
          <c:showCatName val="0"/>
          <c:showSerName val="0"/>
          <c:showPercent val="0"/>
          <c:showBubbleSize val="0"/>
        </c:dLbls>
        <c:gapWidth val="150"/>
        <c:axId val="118897664"/>
        <c:axId val="1188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4768-4A38-9683-1A489B99A142}"/>
            </c:ext>
          </c:extLst>
        </c:ser>
        <c:dLbls>
          <c:showLegendKey val="0"/>
          <c:showVal val="0"/>
          <c:showCatName val="0"/>
          <c:showSerName val="0"/>
          <c:showPercent val="0"/>
          <c:showBubbleSize val="0"/>
        </c:dLbls>
        <c:marker val="1"/>
        <c:smooth val="0"/>
        <c:axId val="118897664"/>
        <c:axId val="118899840"/>
      </c:lineChart>
      <c:dateAx>
        <c:axId val="118897664"/>
        <c:scaling>
          <c:orientation val="minMax"/>
        </c:scaling>
        <c:delete val="1"/>
        <c:axPos val="b"/>
        <c:numFmt formatCode="ge" sourceLinked="1"/>
        <c:majorTickMark val="none"/>
        <c:minorTickMark val="none"/>
        <c:tickLblPos val="none"/>
        <c:crossAx val="118899840"/>
        <c:crosses val="autoZero"/>
        <c:auto val="1"/>
        <c:lblOffset val="100"/>
        <c:baseTimeUnit val="years"/>
      </c:dateAx>
      <c:valAx>
        <c:axId val="1188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100.01</c:v>
                </c:pt>
                <c:pt idx="1">
                  <c:v>98.91</c:v>
                </c:pt>
                <c:pt idx="2">
                  <c:v>100.2</c:v>
                </c:pt>
                <c:pt idx="3">
                  <c:v>99.94</c:v>
                </c:pt>
                <c:pt idx="4">
                  <c:v>99.93</c:v>
                </c:pt>
              </c:numCache>
            </c:numRef>
          </c:val>
          <c:extLst>
            <c:ext xmlns:c16="http://schemas.microsoft.com/office/drawing/2014/chart" uri="{C3380CC4-5D6E-409C-BE32-E72D297353CC}">
              <c16:uniqueId val="{00000000-D6CD-4E49-8B48-53988B8EDED7}"/>
            </c:ext>
          </c:extLst>
        </c:ser>
        <c:dLbls>
          <c:showLegendKey val="0"/>
          <c:showVal val="0"/>
          <c:showCatName val="0"/>
          <c:showSerName val="0"/>
          <c:showPercent val="0"/>
          <c:showBubbleSize val="0"/>
        </c:dLbls>
        <c:gapWidth val="150"/>
        <c:axId val="100181888"/>
        <c:axId val="1001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D-4E49-8B48-53988B8EDED7}"/>
            </c:ext>
          </c:extLst>
        </c:ser>
        <c:dLbls>
          <c:showLegendKey val="0"/>
          <c:showVal val="0"/>
          <c:showCatName val="0"/>
          <c:showSerName val="0"/>
          <c:showPercent val="0"/>
          <c:showBubbleSize val="0"/>
        </c:dLbls>
        <c:marker val="1"/>
        <c:smooth val="0"/>
        <c:axId val="100181888"/>
        <c:axId val="100188160"/>
      </c:lineChart>
      <c:dateAx>
        <c:axId val="100181888"/>
        <c:scaling>
          <c:orientation val="minMax"/>
        </c:scaling>
        <c:delete val="1"/>
        <c:axPos val="b"/>
        <c:numFmt formatCode="ge" sourceLinked="1"/>
        <c:majorTickMark val="none"/>
        <c:minorTickMark val="none"/>
        <c:tickLblPos val="none"/>
        <c:crossAx val="100188160"/>
        <c:crosses val="autoZero"/>
        <c:auto val="1"/>
        <c:lblOffset val="100"/>
        <c:baseTimeUnit val="years"/>
      </c:dateAx>
      <c:valAx>
        <c:axId val="1001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49-42C1-9B4E-F726C2930F9D}"/>
            </c:ext>
          </c:extLst>
        </c:ser>
        <c:dLbls>
          <c:showLegendKey val="0"/>
          <c:showVal val="0"/>
          <c:showCatName val="0"/>
          <c:showSerName val="0"/>
          <c:showPercent val="0"/>
          <c:showBubbleSize val="0"/>
        </c:dLbls>
        <c:gapWidth val="150"/>
        <c:axId val="100247040"/>
        <c:axId val="1002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49-42C1-9B4E-F726C2930F9D}"/>
            </c:ext>
          </c:extLst>
        </c:ser>
        <c:dLbls>
          <c:showLegendKey val="0"/>
          <c:showVal val="0"/>
          <c:showCatName val="0"/>
          <c:showSerName val="0"/>
          <c:showPercent val="0"/>
          <c:showBubbleSize val="0"/>
        </c:dLbls>
        <c:marker val="1"/>
        <c:smooth val="0"/>
        <c:axId val="100247040"/>
        <c:axId val="100248960"/>
      </c:lineChart>
      <c:dateAx>
        <c:axId val="100247040"/>
        <c:scaling>
          <c:orientation val="minMax"/>
        </c:scaling>
        <c:delete val="1"/>
        <c:axPos val="b"/>
        <c:numFmt formatCode="ge" sourceLinked="1"/>
        <c:majorTickMark val="none"/>
        <c:minorTickMark val="none"/>
        <c:tickLblPos val="none"/>
        <c:crossAx val="100248960"/>
        <c:crosses val="autoZero"/>
        <c:auto val="1"/>
        <c:lblOffset val="100"/>
        <c:baseTimeUnit val="years"/>
      </c:dateAx>
      <c:valAx>
        <c:axId val="1002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B-419A-A6AF-3CBC9D136750}"/>
            </c:ext>
          </c:extLst>
        </c:ser>
        <c:dLbls>
          <c:showLegendKey val="0"/>
          <c:showVal val="0"/>
          <c:showCatName val="0"/>
          <c:showSerName val="0"/>
          <c:showPercent val="0"/>
          <c:showBubbleSize val="0"/>
        </c:dLbls>
        <c:gapWidth val="150"/>
        <c:axId val="100316288"/>
        <c:axId val="100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B-419A-A6AF-3CBC9D136750}"/>
            </c:ext>
          </c:extLst>
        </c:ser>
        <c:dLbls>
          <c:showLegendKey val="0"/>
          <c:showVal val="0"/>
          <c:showCatName val="0"/>
          <c:showSerName val="0"/>
          <c:showPercent val="0"/>
          <c:showBubbleSize val="0"/>
        </c:dLbls>
        <c:marker val="1"/>
        <c:smooth val="0"/>
        <c:axId val="100316288"/>
        <c:axId val="100318208"/>
      </c:lineChart>
      <c:dateAx>
        <c:axId val="100316288"/>
        <c:scaling>
          <c:orientation val="minMax"/>
        </c:scaling>
        <c:delete val="1"/>
        <c:axPos val="b"/>
        <c:numFmt formatCode="ge" sourceLinked="1"/>
        <c:majorTickMark val="none"/>
        <c:minorTickMark val="none"/>
        <c:tickLblPos val="none"/>
        <c:crossAx val="100318208"/>
        <c:crosses val="autoZero"/>
        <c:auto val="1"/>
        <c:lblOffset val="100"/>
        <c:baseTimeUnit val="years"/>
      </c:dateAx>
      <c:valAx>
        <c:axId val="1003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C7-41F2-8BC2-C5ACFA167E05}"/>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7-41F2-8BC2-C5ACFA167E05}"/>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73-40C0-8BEB-2970E3F839DA}"/>
            </c:ext>
          </c:extLst>
        </c:ser>
        <c:dLbls>
          <c:showLegendKey val="0"/>
          <c:showVal val="0"/>
          <c:showCatName val="0"/>
          <c:showSerName val="0"/>
          <c:showPercent val="0"/>
          <c:showBubbleSize val="0"/>
        </c:dLbls>
        <c:gapWidth val="150"/>
        <c:axId val="118326016"/>
        <c:axId val="1183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73-40C0-8BEB-2970E3F839DA}"/>
            </c:ext>
          </c:extLst>
        </c:ser>
        <c:dLbls>
          <c:showLegendKey val="0"/>
          <c:showVal val="0"/>
          <c:showCatName val="0"/>
          <c:showSerName val="0"/>
          <c:showPercent val="0"/>
          <c:showBubbleSize val="0"/>
        </c:dLbls>
        <c:marker val="1"/>
        <c:smooth val="0"/>
        <c:axId val="118326016"/>
        <c:axId val="118327936"/>
      </c:lineChart>
      <c:dateAx>
        <c:axId val="118326016"/>
        <c:scaling>
          <c:orientation val="minMax"/>
        </c:scaling>
        <c:delete val="1"/>
        <c:axPos val="b"/>
        <c:numFmt formatCode="ge" sourceLinked="1"/>
        <c:majorTickMark val="none"/>
        <c:minorTickMark val="none"/>
        <c:tickLblPos val="none"/>
        <c:crossAx val="118327936"/>
        <c:crosses val="autoZero"/>
        <c:auto val="1"/>
        <c:lblOffset val="100"/>
        <c:baseTimeUnit val="years"/>
      </c:dateAx>
      <c:valAx>
        <c:axId val="1183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F-44A4-8D04-6F5AAF6253C7}"/>
            </c:ext>
          </c:extLst>
        </c:ser>
        <c:dLbls>
          <c:showLegendKey val="0"/>
          <c:showVal val="0"/>
          <c:showCatName val="0"/>
          <c:showSerName val="0"/>
          <c:showPercent val="0"/>
          <c:showBubbleSize val="0"/>
        </c:dLbls>
        <c:gapWidth val="150"/>
        <c:axId val="118686080"/>
        <c:axId val="118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9CBF-44A4-8D04-6F5AAF6253C7}"/>
            </c:ext>
          </c:extLst>
        </c:ser>
        <c:dLbls>
          <c:showLegendKey val="0"/>
          <c:showVal val="0"/>
          <c:showCatName val="0"/>
          <c:showSerName val="0"/>
          <c:showPercent val="0"/>
          <c:showBubbleSize val="0"/>
        </c:dLbls>
        <c:marker val="1"/>
        <c:smooth val="0"/>
        <c:axId val="118686080"/>
        <c:axId val="118688000"/>
      </c:lineChart>
      <c:dateAx>
        <c:axId val="118686080"/>
        <c:scaling>
          <c:orientation val="minMax"/>
        </c:scaling>
        <c:delete val="1"/>
        <c:axPos val="b"/>
        <c:numFmt formatCode="ge" sourceLinked="1"/>
        <c:majorTickMark val="none"/>
        <c:minorTickMark val="none"/>
        <c:tickLblPos val="none"/>
        <c:crossAx val="118688000"/>
        <c:crosses val="autoZero"/>
        <c:auto val="1"/>
        <c:lblOffset val="100"/>
        <c:baseTimeUnit val="years"/>
      </c:dateAx>
      <c:valAx>
        <c:axId val="118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44.45</c:v>
                </c:pt>
                <c:pt idx="1">
                  <c:v>42.33</c:v>
                </c:pt>
                <c:pt idx="2">
                  <c:v>43.63</c:v>
                </c:pt>
                <c:pt idx="3">
                  <c:v>42.85</c:v>
                </c:pt>
                <c:pt idx="4">
                  <c:v>42.98</c:v>
                </c:pt>
              </c:numCache>
            </c:numRef>
          </c:val>
          <c:extLst>
            <c:ext xmlns:c16="http://schemas.microsoft.com/office/drawing/2014/chart" uri="{C3380CC4-5D6E-409C-BE32-E72D297353CC}">
              <c16:uniqueId val="{00000000-B9A4-404F-9979-C86B31B2A848}"/>
            </c:ext>
          </c:extLst>
        </c:ser>
        <c:dLbls>
          <c:showLegendKey val="0"/>
          <c:showVal val="0"/>
          <c:showCatName val="0"/>
          <c:showSerName val="0"/>
          <c:showPercent val="0"/>
          <c:showBubbleSize val="0"/>
        </c:dLbls>
        <c:gapWidth val="150"/>
        <c:axId val="118738944"/>
        <c:axId val="1187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B9A4-404F-9979-C86B31B2A848}"/>
            </c:ext>
          </c:extLst>
        </c:ser>
        <c:dLbls>
          <c:showLegendKey val="0"/>
          <c:showVal val="0"/>
          <c:showCatName val="0"/>
          <c:showSerName val="0"/>
          <c:showPercent val="0"/>
          <c:showBubbleSize val="0"/>
        </c:dLbls>
        <c:marker val="1"/>
        <c:smooth val="0"/>
        <c:axId val="118738944"/>
        <c:axId val="118740864"/>
      </c:lineChart>
      <c:dateAx>
        <c:axId val="118738944"/>
        <c:scaling>
          <c:orientation val="minMax"/>
        </c:scaling>
        <c:delete val="1"/>
        <c:axPos val="b"/>
        <c:numFmt formatCode="ge" sourceLinked="1"/>
        <c:majorTickMark val="none"/>
        <c:minorTickMark val="none"/>
        <c:tickLblPos val="none"/>
        <c:crossAx val="118740864"/>
        <c:crosses val="autoZero"/>
        <c:auto val="1"/>
        <c:lblOffset val="100"/>
        <c:baseTimeUnit val="years"/>
      </c:dateAx>
      <c:valAx>
        <c:axId val="1187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389</c:v>
                </c:pt>
                <c:pt idx="1">
                  <c:v>388.22</c:v>
                </c:pt>
                <c:pt idx="2">
                  <c:v>370.7</c:v>
                </c:pt>
                <c:pt idx="3">
                  <c:v>354.63</c:v>
                </c:pt>
                <c:pt idx="4">
                  <c:v>379.08</c:v>
                </c:pt>
              </c:numCache>
            </c:numRef>
          </c:val>
          <c:extLst>
            <c:ext xmlns:c16="http://schemas.microsoft.com/office/drawing/2014/chart" uri="{C3380CC4-5D6E-409C-BE32-E72D297353CC}">
              <c16:uniqueId val="{00000000-61E5-4819-AE40-C9088BC92770}"/>
            </c:ext>
          </c:extLst>
        </c:ser>
        <c:dLbls>
          <c:showLegendKey val="0"/>
          <c:showVal val="0"/>
          <c:showCatName val="0"/>
          <c:showSerName val="0"/>
          <c:showPercent val="0"/>
          <c:showBubbleSize val="0"/>
        </c:dLbls>
        <c:gapWidth val="150"/>
        <c:axId val="118816768"/>
        <c:axId val="1188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61E5-4819-AE40-C9088BC92770}"/>
            </c:ext>
          </c:extLst>
        </c:ser>
        <c:dLbls>
          <c:showLegendKey val="0"/>
          <c:showVal val="0"/>
          <c:showCatName val="0"/>
          <c:showSerName val="0"/>
          <c:showPercent val="0"/>
          <c:showBubbleSize val="0"/>
        </c:dLbls>
        <c:marker val="1"/>
        <c:smooth val="0"/>
        <c:axId val="118816768"/>
        <c:axId val="118818688"/>
      </c:lineChart>
      <c:dateAx>
        <c:axId val="118816768"/>
        <c:scaling>
          <c:orientation val="minMax"/>
        </c:scaling>
        <c:delete val="1"/>
        <c:axPos val="b"/>
        <c:numFmt formatCode="ge" sourceLinked="1"/>
        <c:majorTickMark val="none"/>
        <c:minorTickMark val="none"/>
        <c:tickLblPos val="none"/>
        <c:crossAx val="118818688"/>
        <c:crosses val="autoZero"/>
        <c:auto val="1"/>
        <c:lblOffset val="100"/>
        <c:baseTimeUnit val="years"/>
      </c:dateAx>
      <c:valAx>
        <c:axId val="1188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三重県　松阪市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166577</v>
      </c>
      <c r="AM8" s="50"/>
      <c r="AN8" s="50"/>
      <c r="AO8" s="50"/>
      <c r="AP8" s="50"/>
      <c r="AQ8" s="50"/>
      <c r="AR8" s="50"/>
      <c r="AS8" s="50"/>
      <c r="AT8" s="45">
        <f>データ!T6</f>
        <v>623.66</v>
      </c>
      <c r="AU8" s="45"/>
      <c r="AV8" s="45"/>
      <c r="AW8" s="45"/>
      <c r="AX8" s="45"/>
      <c r="AY8" s="45"/>
      <c r="AZ8" s="45"/>
      <c r="BA8" s="45"/>
      <c r="BB8" s="45">
        <f>データ!U6</f>
        <v>267.10000000000002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50">
        <f>データ!R6</f>
        <v>4860</v>
      </c>
      <c r="AE10" s="50"/>
      <c r="AF10" s="50"/>
      <c r="AG10" s="50"/>
      <c r="AH10" s="50"/>
      <c r="AI10" s="50"/>
      <c r="AJ10" s="50"/>
      <c r="AK10" s="2"/>
      <c r="AL10" s="50">
        <f>データ!V6</f>
        <v>1008</v>
      </c>
      <c r="AM10" s="50"/>
      <c r="AN10" s="50"/>
      <c r="AO10" s="50"/>
      <c r="AP10" s="50"/>
      <c r="AQ10" s="50"/>
      <c r="AR10" s="50"/>
      <c r="AS10" s="50"/>
      <c r="AT10" s="45">
        <f>データ!W6</f>
        <v>0.5</v>
      </c>
      <c r="AU10" s="45"/>
      <c r="AV10" s="45"/>
      <c r="AW10" s="45"/>
      <c r="AX10" s="45"/>
      <c r="AY10" s="45"/>
      <c r="AZ10" s="45"/>
      <c r="BA10" s="45"/>
      <c r="BB10" s="45">
        <f>データ!X6</f>
        <v>2016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242047</v>
      </c>
      <c r="D6" s="33">
        <f t="shared" si="3"/>
        <v>47</v>
      </c>
      <c r="E6" s="33">
        <f t="shared" si="3"/>
        <v>17</v>
      </c>
      <c r="F6" s="33">
        <f t="shared" si="3"/>
        <v>5</v>
      </c>
      <c r="G6" s="33">
        <f t="shared" si="3"/>
        <v>0</v>
      </c>
      <c r="H6" s="33" t="str">
        <f t="shared" si="3"/>
        <v>三重県　松阪市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0.61</v>
      </c>
      <c r="Q6" s="34">
        <f t="shared" si="3"/>
        <v>100</v>
      </c>
      <c r="R6" s="34">
        <f t="shared" si="3"/>
        <v>4860</v>
      </c>
      <c r="S6" s="34">
        <f t="shared" si="3"/>
        <v>166577</v>
      </c>
      <c r="T6" s="34">
        <f t="shared" si="3"/>
        <v>623.66</v>
      </c>
      <c r="U6" s="34">
        <f t="shared" si="3"/>
        <v>267.10000000000002</v>
      </c>
      <c r="V6" s="34">
        <f t="shared" si="3"/>
        <v>1008</v>
      </c>
      <c r="W6" s="34">
        <f t="shared" si="3"/>
        <v>0.5</v>
      </c>
      <c r="X6" s="34">
        <f t="shared" si="3"/>
        <v>2016</v>
      </c>
      <c r="Y6" s="35">
        <f>IF(Y7="",NA(),Y7)</f>
        <v>100.01</v>
      </c>
      <c r="Z6" s="35">
        <f t="shared" ref="Z6:AH6" si="4">IF(Z7="",NA(),Z7)</f>
        <v>98.91</v>
      </c>
      <c r="AA6" s="35">
        <f t="shared" si="4"/>
        <v>100.2</v>
      </c>
      <c r="AB6" s="35">
        <f t="shared" si="4"/>
        <v>99.94</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44.45</v>
      </c>
      <c r="BR6" s="35">
        <f t="shared" ref="BR6:BZ6" si="8">IF(BR7="",NA(),BR7)</f>
        <v>42.33</v>
      </c>
      <c r="BS6" s="35">
        <f t="shared" si="8"/>
        <v>43.63</v>
      </c>
      <c r="BT6" s="35">
        <f t="shared" si="8"/>
        <v>42.85</v>
      </c>
      <c r="BU6" s="35">
        <f t="shared" si="8"/>
        <v>42.98</v>
      </c>
      <c r="BV6" s="35">
        <f t="shared" si="8"/>
        <v>51.03</v>
      </c>
      <c r="BW6" s="35">
        <f t="shared" si="8"/>
        <v>50.9</v>
      </c>
      <c r="BX6" s="35">
        <f t="shared" si="8"/>
        <v>50.82</v>
      </c>
      <c r="BY6" s="35">
        <f t="shared" si="8"/>
        <v>52.19</v>
      </c>
      <c r="BZ6" s="35">
        <f t="shared" si="8"/>
        <v>55.32</v>
      </c>
      <c r="CA6" s="34" t="str">
        <f>IF(CA7="","",IF(CA7="-","【-】","【"&amp;SUBSTITUTE(TEXT(CA7,"#,##0.00"),"-","△")&amp;"】"))</f>
        <v>【55.73】</v>
      </c>
      <c r="CB6" s="35">
        <f>IF(CB7="",NA(),CB7)</f>
        <v>389</v>
      </c>
      <c r="CC6" s="35">
        <f t="shared" ref="CC6:CK6" si="9">IF(CC7="",NA(),CC7)</f>
        <v>388.22</v>
      </c>
      <c r="CD6" s="35">
        <f t="shared" si="9"/>
        <v>370.7</v>
      </c>
      <c r="CE6" s="35">
        <f t="shared" si="9"/>
        <v>354.63</v>
      </c>
      <c r="CF6" s="35">
        <f t="shared" si="9"/>
        <v>379.08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60.99</v>
      </c>
      <c r="CN6" s="35">
        <f t="shared" ref="CN6:CV6" si="10">IF(CN7="",NA(),CN7)</f>
        <v>63.23</v>
      </c>
      <c r="CO6" s="35">
        <f t="shared" si="10"/>
        <v>64.569999999999993</v>
      </c>
      <c r="CP6" s="35">
        <f t="shared" si="10"/>
        <v>69.06</v>
      </c>
      <c r="CQ6" s="35">
        <f t="shared" si="10"/>
        <v>63.45</v>
      </c>
      <c r="CR6" s="35">
        <f t="shared" si="10"/>
        <v>54.74</v>
      </c>
      <c r="CS6" s="35">
        <f t="shared" si="10"/>
        <v>53.78</v>
      </c>
      <c r="CT6" s="35">
        <f t="shared" si="10"/>
        <v>53.24</v>
      </c>
      <c r="CU6" s="35">
        <f t="shared" si="10"/>
        <v>52.31</v>
      </c>
      <c r="CV6" s="35">
        <f t="shared" si="10"/>
        <v>60.65</v>
      </c>
      <c r="CW6" s="34" t="str">
        <f>IF(CW7="","",IF(CW7="-","【-】","【"&amp;SUBSTITUTE(TEXT(CW7,"#,##0.00"),"-","△")&amp;"】"))</f>
        <v>【59.15】</v>
      </c>
      <c r="CX6" s="35">
        <f>IF(CX7="",NA(),CX7)</f>
        <v>96.35</v>
      </c>
      <c r="CY6" s="35">
        <f t="shared" ref="CY6:DG6" si="11">IF(CY7="",NA(),CY7)</f>
        <v>95.64</v>
      </c>
      <c r="CZ6" s="35">
        <f t="shared" si="11"/>
        <v>97.26</v>
      </c>
      <c r="DA6" s="35">
        <f t="shared" si="11"/>
        <v>98.91</v>
      </c>
      <c r="DB6" s="35">
        <f t="shared" si="11"/>
        <v>96.63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242047</v>
      </c>
      <c r="D7" s="37">
        <v>47</v>
      </c>
      <c r="E7" s="37">
        <v>17</v>
      </c>
      <c r="F7" s="37">
        <v>5</v>
      </c>
      <c r="G7" s="37">
        <v>0</v>
      </c>
      <c r="H7" s="37" t="s">
        <v>110</v>
      </c>
      <c r="I7" s="37" t="s">
        <v>111</v>
      </c>
      <c r="J7" s="37" t="s">
        <v>112</v>
      </c>
      <c r="K7" s="37" t="s">
        <v>113</v>
      </c>
      <c r="L7" s="37" t="s">
        <v>114</v>
      </c>
      <c r="M7" s="37"/>
      <c r="N7" s="38" t="s">
        <v>115</v>
      </c>
      <c r="O7" s="38" t="s">
        <v>116</v>
      </c>
      <c r="P7" s="38">
        <v>0.61</v>
      </c>
      <c r="Q7" s="38">
        <v>100</v>
      </c>
      <c r="R7" s="38">
        <v>4860</v>
      </c>
      <c r="S7" s="38">
        <v>166577</v>
      </c>
      <c r="T7" s="38">
        <v>623.66</v>
      </c>
      <c r="U7" s="38">
        <v>267.10000000000002</v>
      </c>
      <c r="V7" s="38">
        <v>1008</v>
      </c>
      <c r="W7" s="38">
        <v>0.5</v>
      </c>
      <c r="X7" s="38">
        <v>2016</v>
      </c>
      <c r="Y7" s="38">
        <v>100.01</v>
      </c>
      <c r="Z7" s="38">
        <v>98.91</v>
      </c>
      <c r="AA7" s="38">
        <v>100.2</v>
      </c>
      <c r="AB7" s="38">
        <v>99.94</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44.45</v>
      </c>
      <c r="BR7" s="38">
        <v>42.33</v>
      </c>
      <c r="BS7" s="38">
        <v>43.63</v>
      </c>
      <c r="BT7" s="38">
        <v>42.85</v>
      </c>
      <c r="BU7" s="38">
        <v>42.98</v>
      </c>
      <c r="BV7" s="38">
        <v>51.03</v>
      </c>
      <c r="BW7" s="38">
        <v>50.9</v>
      </c>
      <c r="BX7" s="38">
        <v>50.82</v>
      </c>
      <c r="BY7" s="38">
        <v>52.19</v>
      </c>
      <c r="BZ7" s="38">
        <v>55.32</v>
      </c>
      <c r="CA7" s="38">
        <v>55.73</v>
      </c>
      <c r="CB7" s="38">
        <v>389</v>
      </c>
      <c r="CC7" s="38">
        <v>388.22</v>
      </c>
      <c r="CD7" s="38">
        <v>370.7</v>
      </c>
      <c r="CE7" s="38">
        <v>354.63</v>
      </c>
      <c r="CF7" s="38">
        <v>379.08</v>
      </c>
      <c r="CG7" s="38">
        <v>289.60000000000002</v>
      </c>
      <c r="CH7" s="38">
        <v>293.27</v>
      </c>
      <c r="CI7" s="38">
        <v>300.52</v>
      </c>
      <c r="CJ7" s="38">
        <v>296.14</v>
      </c>
      <c r="CK7" s="38">
        <v>283.17</v>
      </c>
      <c r="CL7" s="38">
        <v>276.77999999999997</v>
      </c>
      <c r="CM7" s="38">
        <v>60.99</v>
      </c>
      <c r="CN7" s="38">
        <v>63.23</v>
      </c>
      <c r="CO7" s="38">
        <v>64.569999999999993</v>
      </c>
      <c r="CP7" s="38">
        <v>69.06</v>
      </c>
      <c r="CQ7" s="38">
        <v>63.45</v>
      </c>
      <c r="CR7" s="38">
        <v>54.74</v>
      </c>
      <c r="CS7" s="38">
        <v>53.78</v>
      </c>
      <c r="CT7" s="38">
        <v>53.24</v>
      </c>
      <c r="CU7" s="38">
        <v>52.31</v>
      </c>
      <c r="CV7" s="38">
        <v>60.65</v>
      </c>
      <c r="CW7" s="38">
        <v>59.15</v>
      </c>
      <c r="CX7" s="38">
        <v>96.35</v>
      </c>
      <c r="CY7" s="38">
        <v>95.64</v>
      </c>
      <c r="CZ7" s="38">
        <v>97.26</v>
      </c>
      <c r="DA7" s="38">
        <v>98.91</v>
      </c>
      <c r="DB7" s="38">
        <v>96.63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2017-12-25T02:30:17Z</dcterms:created>
  <dcterms:modified xsi:type="dcterms:W3CDTF">2018-02-09T11:02:14Z</dcterms:modified>
  <cp:category/>
</cp:coreProperties>
</file>