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上下水道総務課\会計係\会計係長\上下　経営戦略\経営比較分析表（2018年2月9日〆）\"/>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6" i="4"/>
  <c r="M86" i="4"/>
  <c r="L86" i="4"/>
  <c r="K86" i="4"/>
  <c r="J86" i="4"/>
  <c r="I86" i="4"/>
  <c r="H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<sst xmlns="http://schemas.openxmlformats.org/spreadsheetml/2006/main" count="240" uniqueCount="123">
  <si>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</si>
  <si>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</si>
  <si>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</si>
  <si>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</si>
  <si>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</si>
  <si>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</si>
  <si>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</si>
  <si>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</si>
  <si>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</si>
  <si>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</si>
  <si>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</si>
  <si>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</si>
  <si>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</si>
  <si>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</si>
  <si>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</si>
  <si>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</si>
  <si>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</si>
  <si>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</si>
  <si>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</si>
  <si>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</si>
  <si>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</si>
  <si>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</si>
  <si>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</si>
  <si>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</si>
  <si>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</si>
  <si>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</si>
  <si>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</si>
  <si>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</si>
  <si>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</si>
  <si>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</si>
  <si>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</si>
  <si>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</si>
  <si>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</si>
  <si>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</si>
  <si>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</si>
  <si>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</si>
  <si>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</si>
  <si>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</si>
  <si>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</si>
  <si>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</si>
  <si>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</si>
  <si>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</si>
  <si>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</si>
  <si>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</si>
  <si>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</si>
  <si>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</si>
  <si>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</si>
  <si>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</si>
  <si>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</si>
  <si>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</si>
  <si>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</si>
  <si>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</si>
  <si>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</si>
  <si>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</si>
  <si>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</si>
  <si>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</si>
  <si>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</si>
  <si>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</si>
  <si>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</si>
  <si>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</si>
  <si>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</si>
  <si>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</si>
  <si>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</si>
  <si>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</si>
  <si>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</si>
  <si>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</si>
  <si>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</si>
  <si>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</si>
  <si>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</si>
  <si>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</si>
  <si>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</si>
  <si>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</si>
  <si>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</si>
  <si>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</si>
  <si>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</si>
  <si>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</si>
  <si>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</si>
  <si>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</si>
  <si>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</si>
  <si>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</si>
  <si>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</si>
  <si>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</si>
  <si>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</si>
  <si>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</si>
  <si>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</si>
  <si>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</si>
  <si>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</si>
  <si>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</si>
  <si>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</si>
  <si>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</si>
  <si>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</si>
  <si>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</si>
  <si>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</si>
  <si>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</si>
  <si>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</si>
  <si>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</si>
  <si>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</si>
  <si>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</si>
  <si>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</si>
  <si>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</si>
  <si>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</si>
  <si>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</si>
  <si>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</si>
  <si>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</si>
  <si>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</si>
  <si>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</si>
  <si>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</si>
  <si>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</si>
  <si>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松阪市</t>
  </si>
  <si>
    <t>法適用</t>
  </si>
  <si>
    <t>下水道事業</t>
  </si>
  <si>
    <t>公共下水道</t>
  </si>
  <si>
    <t>Bd2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</si>
  <si>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</si>
  <si>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</si>
  <si>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</si>
  <si>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</si>
  <si>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</si>
  <si>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</si>
  <si>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今後も整備事業を進めていくことになりますが、平成28年度末の「松阪市公共下水道事業　経営戦略」策定に伴い、この計画に沿って事業を進めていくことになります。</t>
    <phoneticPr fontId="4"/>
  </si>
  <si>
    <t>　経常収支は100％未満で依然として慢性的な赤字状態が続いております。平成26年度の会計制度改正に伴う長期前受金の収益化により累積欠損金は一時的に解消されましたが、平成27年度以降は欠損金を計上することとなりました。支払能力を示す流動比率は、建設改良に充てるため国等から借り入れた企業債を負債に整理したことから平成26年度には34.04％まで大きく下がり、平成28年度では類似団体平均値を上回る53.51％まで増加しましたが、下水道事業は一般会計からの多額の繰入金により成り立っている状況です。また、営業収益に対する企業債残高は年々下がってきましたが、整備途中ということもあり全国平均を上回っております。経費回収率においても全国平均、類似団体平均を下回る75.32％であることから、使用料で経費を賄えておりません。汚水処理原価232.29円と高いことについては、普及率、水洗化率が低いことも要因となっております。</t>
    <phoneticPr fontId="4"/>
  </si>
  <si>
    <t>　平成3年から整備を始めたこともあり、現在、管路等の老朽化は見られません。</t>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</si>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</sst>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0.11</c:v>
                </c:pt>
                <c:pt idx="1">
                  <c:v>0</c:v>
                </c:pt>
                <c:pt idx="2" formatCode="#,##0.00;&quot;△&quot;#,##0.00;&quot;-&quot;">
                  <c:v>0.09</c:v>
                </c:pt>
                <c:pt idx="3" formatCode="#,##0.00;&quot;△&quot;#,##0.00;&quot;-&quot;">
                  <c:v>4.49</c:v>
                </c:pt>
                <c:pt idx="4" formatCode="#,##0.00;&quot;△&quot;#,##0.00;&quot;-&quot;">
                  <c:v>0.11</c:v>
                </c:pt>
              </c:numCache>
            </c:numRef>
          </c:val>
          <c:extLst>
            <c:ext xmlns:c16="http://schemas.microsoft.com/office/drawing/2014/chart" uri="{C3380CC4-5D6E-409C-BE32-E72D297353CC}">
              <c16:uniqueId val="{00000000-CD03-4392-8EC9-BD8A73C2BB9D}"/>
            </c:ext>
          </c:extLst>
        </c:ser>
        <c:dLbls>
          <c:showLegendKey val="0"/>
          <c:showVal val="0"/>
          <c:showCatName val="0"/>
          <c:showSerName val="0"/>
          <c:showPercent val="0"/>
          <c:showBubbleSize val="0"/>
        </c:dLbls>
        <c:gapWidth val="150"/>
        <c:axId val="132012672"/>
        <c:axId val="1320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extLst>
            <c:ext xmlns:c16="http://schemas.microsoft.com/office/drawing/2014/chart" uri="{C3380CC4-5D6E-409C-BE32-E72D297353CC}">
              <c16:uniqueId val="{00000001-CD03-4392-8EC9-BD8A73C2BB9D}"/>
            </c:ext>
          </c:extLst>
        </c:ser>
        <c:dLbls>
          <c:showLegendKey val="0"/>
          <c:showVal val="0"/>
          <c:showCatName val="0"/>
          <c:showSerName val="0"/>
          <c:showPercent val="0"/>
          <c:showBubbleSize val="0"/>
        </c:dLbls>
        <c:marker val="1"/>
        <c:smooth val="0"/>
        <c:axId val="132012672"/>
        <c:axId val="132031232"/>
      </c:lineChart>
      <c:dateAx>
        <c:axId val="132012672"/>
        <c:scaling>
          <c:orientation val="minMax"/>
        </c:scaling>
        <c:delete val="1"/>
        <c:axPos val="b"/>
        <c:numFmt formatCode="ge" sourceLinked="1"/>
        <c:majorTickMark val="none"/>
        <c:minorTickMark val="none"/>
        <c:tickLblPos val="none"/>
        <c:crossAx val="132031232"/>
        <c:crosses val="autoZero"/>
        <c:auto val="1"/>
        <c:lblOffset val="100"/>
        <c:baseTimeUnit val="years"/>
      </c:dateAx>
      <c:valAx>
        <c:axId val="1320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14-4A5E-B842-B68ABD57DAEB}"/>
            </c:ext>
          </c:extLst>
        </c:ser>
        <c:dLbls>
          <c:showLegendKey val="0"/>
          <c:showVal val="0"/>
          <c:showCatName val="0"/>
          <c:showSerName val="0"/>
          <c:showPercent val="0"/>
          <c:showBubbleSize val="0"/>
        </c:dLbls>
        <c:gapWidth val="150"/>
        <c:axId val="140820480"/>
        <c:axId val="14082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extLst>
            <c:ext xmlns:c16="http://schemas.microsoft.com/office/drawing/2014/chart" uri="{C3380CC4-5D6E-409C-BE32-E72D297353CC}">
              <c16:uniqueId val="{00000001-FA14-4A5E-B842-B68ABD57DAEB}"/>
            </c:ext>
          </c:extLst>
        </c:ser>
        <c:dLbls>
          <c:showLegendKey val="0"/>
          <c:showVal val="0"/>
          <c:showCatName val="0"/>
          <c:showSerName val="0"/>
          <c:showPercent val="0"/>
          <c:showBubbleSize val="0"/>
        </c:dLbls>
        <c:marker val="1"/>
        <c:smooth val="0"/>
        <c:axId val="140820480"/>
        <c:axId val="140822400"/>
      </c:lineChart>
      <c:dateAx>
        <c:axId val="140820480"/>
        <c:scaling>
          <c:orientation val="minMax"/>
        </c:scaling>
        <c:delete val="1"/>
        <c:axPos val="b"/>
        <c:numFmt formatCode="ge" sourceLinked="1"/>
        <c:majorTickMark val="none"/>
        <c:minorTickMark val="none"/>
        <c:tickLblPos val="none"/>
        <c:crossAx val="140822400"/>
        <c:crosses val="autoZero"/>
        <c:auto val="1"/>
        <c:lblOffset val="100"/>
        <c:baseTimeUnit val="years"/>
      </c:dateAx>
      <c:valAx>
        <c:axId val="14082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79.39</c:v>
                </c:pt>
                <c:pt idx="1">
                  <c:v>79.540000000000006</c:v>
                </c:pt>
                <c:pt idx="2">
                  <c:v>76.75</c:v>
                </c:pt>
                <c:pt idx="3">
                  <c:v>77.84</c:v>
                </c:pt>
                <c:pt idx="4">
                  <c:v>77.39</c:v>
                </c:pt>
              </c:numCache>
            </c:numRef>
          </c:val>
          <c:extLst>
            <c:ext xmlns:c16="http://schemas.microsoft.com/office/drawing/2014/chart" uri="{C3380CC4-5D6E-409C-BE32-E72D297353CC}">
              <c16:uniqueId val="{00000000-BFA0-436D-8431-0AEBAE6786B2}"/>
            </c:ext>
          </c:extLst>
        </c:ser>
        <c:dLbls>
          <c:showLegendKey val="0"/>
          <c:showVal val="0"/>
          <c:showCatName val="0"/>
          <c:showSerName val="0"/>
          <c:showPercent val="0"/>
          <c:showBubbleSize val="0"/>
        </c:dLbls>
        <c:gapWidth val="150"/>
        <c:axId val="140856704"/>
        <c:axId val="1408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extLst>
            <c:ext xmlns:c16="http://schemas.microsoft.com/office/drawing/2014/chart" uri="{C3380CC4-5D6E-409C-BE32-E72D297353CC}">
              <c16:uniqueId val="{00000001-BFA0-436D-8431-0AEBAE6786B2}"/>
            </c:ext>
          </c:extLst>
        </c:ser>
        <c:dLbls>
          <c:showLegendKey val="0"/>
          <c:showVal val="0"/>
          <c:showCatName val="0"/>
          <c:showSerName val="0"/>
          <c:showPercent val="0"/>
          <c:showBubbleSize val="0"/>
        </c:dLbls>
        <c:marker val="1"/>
        <c:smooth val="0"/>
        <c:axId val="140856704"/>
        <c:axId val="140867072"/>
      </c:lineChart>
      <c:dateAx>
        <c:axId val="140856704"/>
        <c:scaling>
          <c:orientation val="minMax"/>
        </c:scaling>
        <c:delete val="1"/>
        <c:axPos val="b"/>
        <c:numFmt formatCode="ge" sourceLinked="1"/>
        <c:majorTickMark val="none"/>
        <c:minorTickMark val="none"/>
        <c:tickLblPos val="none"/>
        <c:crossAx val="140867072"/>
        <c:crosses val="autoZero"/>
        <c:auto val="1"/>
        <c:lblOffset val="100"/>
        <c:baseTimeUnit val="years"/>
      </c:dateAx>
      <c:valAx>
        <c:axId val="1408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8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95.77</c:v>
                </c:pt>
                <c:pt idx="1">
                  <c:v>97.54</c:v>
                </c:pt>
                <c:pt idx="2">
                  <c:v>96.73</c:v>
                </c:pt>
                <c:pt idx="3">
                  <c:v>97.99</c:v>
                </c:pt>
                <c:pt idx="4">
                  <c:v>97.64</c:v>
                </c:pt>
              </c:numCache>
            </c:numRef>
          </c:val>
          <c:extLst>
            <c:ext xmlns:c16="http://schemas.microsoft.com/office/drawing/2014/chart" uri="{C3380CC4-5D6E-409C-BE32-E72D297353CC}">
              <c16:uniqueId val="{00000000-6DEC-4BED-89D3-1A56D0280C5F}"/>
            </c:ext>
          </c:extLst>
        </c:ser>
        <c:dLbls>
          <c:showLegendKey val="0"/>
          <c:showVal val="0"/>
          <c:showCatName val="0"/>
          <c:showSerName val="0"/>
          <c:showPercent val="0"/>
          <c:showBubbleSize val="0"/>
        </c:dLbls>
        <c:gapWidth val="150"/>
        <c:axId val="132061440"/>
        <c:axId val="13207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101.61</c:v>
                </c:pt>
                <c:pt idx="1">
                  <c:v>104.97</c:v>
                </c:pt>
                <c:pt idx="2">
                  <c:v>106.59</c:v>
                </c:pt>
                <c:pt idx="3">
                  <c:v>107.4</c:v>
                </c:pt>
                <c:pt idx="4">
                  <c:v>105.73</c:v>
                </c:pt>
              </c:numCache>
            </c:numRef>
          </c:val>
          <c:smooth val="0"/>
          <c:extLst>
            <c:ext xmlns:c16="http://schemas.microsoft.com/office/drawing/2014/chart" uri="{C3380CC4-5D6E-409C-BE32-E72D297353CC}">
              <c16:uniqueId val="{00000001-6DEC-4BED-89D3-1A56D0280C5F}"/>
            </c:ext>
          </c:extLst>
        </c:ser>
        <c:dLbls>
          <c:showLegendKey val="0"/>
          <c:showVal val="0"/>
          <c:showCatName val="0"/>
          <c:showSerName val="0"/>
          <c:showPercent val="0"/>
          <c:showBubbleSize val="0"/>
        </c:dLbls>
        <c:marker val="1"/>
        <c:smooth val="0"/>
        <c:axId val="132061440"/>
        <c:axId val="132071808"/>
      </c:lineChart>
      <c:dateAx>
        <c:axId val="132061440"/>
        <c:scaling>
          <c:orientation val="minMax"/>
        </c:scaling>
        <c:delete val="1"/>
        <c:axPos val="b"/>
        <c:numFmt formatCode="ge" sourceLinked="1"/>
        <c:majorTickMark val="none"/>
        <c:minorTickMark val="none"/>
        <c:tickLblPos val="none"/>
        <c:crossAx val="132071808"/>
        <c:crosses val="autoZero"/>
        <c:auto val="1"/>
        <c:lblOffset val="100"/>
        <c:baseTimeUnit val="years"/>
      </c:dateAx>
      <c:valAx>
        <c:axId val="13207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6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9.8699999999999992</c:v>
                </c:pt>
                <c:pt idx="1">
                  <c:v>10.96</c:v>
                </c:pt>
                <c:pt idx="2">
                  <c:v>17.809999999999999</c:v>
                </c:pt>
                <c:pt idx="3">
                  <c:v>19.13</c:v>
                </c:pt>
                <c:pt idx="4">
                  <c:v>20.76</c:v>
                </c:pt>
              </c:numCache>
            </c:numRef>
          </c:val>
          <c:extLst>
            <c:ext xmlns:c16="http://schemas.microsoft.com/office/drawing/2014/chart" uri="{C3380CC4-5D6E-409C-BE32-E72D297353CC}">
              <c16:uniqueId val="{00000000-4108-4629-8F9F-AA23B4A4E394}"/>
            </c:ext>
          </c:extLst>
        </c:ser>
        <c:dLbls>
          <c:showLegendKey val="0"/>
          <c:showVal val="0"/>
          <c:showCatName val="0"/>
          <c:showSerName val="0"/>
          <c:showPercent val="0"/>
          <c:showBubbleSize val="0"/>
        </c:dLbls>
        <c:gapWidth val="150"/>
        <c:axId val="132106112"/>
        <c:axId val="13998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8.3000000000000007</c:v>
                </c:pt>
                <c:pt idx="1">
                  <c:v>9.52</c:v>
                </c:pt>
                <c:pt idx="2">
                  <c:v>15.82</c:v>
                </c:pt>
                <c:pt idx="3">
                  <c:v>18.29</c:v>
                </c:pt>
                <c:pt idx="4">
                  <c:v>14.26</c:v>
                </c:pt>
              </c:numCache>
            </c:numRef>
          </c:val>
          <c:smooth val="0"/>
          <c:extLst>
            <c:ext xmlns:c16="http://schemas.microsoft.com/office/drawing/2014/chart" uri="{C3380CC4-5D6E-409C-BE32-E72D297353CC}">
              <c16:uniqueId val="{00000001-4108-4629-8F9F-AA23B4A4E394}"/>
            </c:ext>
          </c:extLst>
        </c:ser>
        <c:dLbls>
          <c:showLegendKey val="0"/>
          <c:showVal val="0"/>
          <c:showCatName val="0"/>
          <c:showSerName val="0"/>
          <c:showPercent val="0"/>
          <c:showBubbleSize val="0"/>
        </c:dLbls>
        <c:marker val="1"/>
        <c:smooth val="0"/>
        <c:axId val="132106112"/>
        <c:axId val="139984896"/>
      </c:lineChart>
      <c:dateAx>
        <c:axId val="132106112"/>
        <c:scaling>
          <c:orientation val="minMax"/>
        </c:scaling>
        <c:delete val="1"/>
        <c:axPos val="b"/>
        <c:numFmt formatCode="ge" sourceLinked="1"/>
        <c:majorTickMark val="none"/>
        <c:minorTickMark val="none"/>
        <c:tickLblPos val="none"/>
        <c:crossAx val="139984896"/>
        <c:crosses val="autoZero"/>
        <c:auto val="1"/>
        <c:lblOffset val="100"/>
        <c:baseTimeUnit val="years"/>
      </c:dateAx>
      <c:valAx>
        <c:axId val="1399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C0-4CBC-AF6C-6B174FCA5A94}"/>
            </c:ext>
          </c:extLst>
        </c:ser>
        <c:dLbls>
          <c:showLegendKey val="0"/>
          <c:showVal val="0"/>
          <c:showCatName val="0"/>
          <c:showSerName val="0"/>
          <c:showPercent val="0"/>
          <c:showBubbleSize val="0"/>
        </c:dLbls>
        <c:gapWidth val="150"/>
        <c:axId val="140015104"/>
        <c:axId val="1400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extLst>
            <c:ext xmlns:c16="http://schemas.microsoft.com/office/drawing/2014/chart" uri="{C3380CC4-5D6E-409C-BE32-E72D297353CC}">
              <c16:uniqueId val="{00000001-69C0-4CBC-AF6C-6B174FCA5A94}"/>
            </c:ext>
          </c:extLst>
        </c:ser>
        <c:dLbls>
          <c:showLegendKey val="0"/>
          <c:showVal val="0"/>
          <c:showCatName val="0"/>
          <c:showSerName val="0"/>
          <c:showPercent val="0"/>
          <c:showBubbleSize val="0"/>
        </c:dLbls>
        <c:marker val="1"/>
        <c:smooth val="0"/>
        <c:axId val="140015104"/>
        <c:axId val="140017024"/>
      </c:lineChart>
      <c:dateAx>
        <c:axId val="140015104"/>
        <c:scaling>
          <c:orientation val="minMax"/>
        </c:scaling>
        <c:delete val="1"/>
        <c:axPos val="b"/>
        <c:numFmt formatCode="ge" sourceLinked="1"/>
        <c:majorTickMark val="none"/>
        <c:minorTickMark val="none"/>
        <c:tickLblPos val="none"/>
        <c:crossAx val="140017024"/>
        <c:crosses val="autoZero"/>
        <c:auto val="1"/>
        <c:lblOffset val="100"/>
        <c:baseTimeUnit val="years"/>
      </c:dateAx>
      <c:valAx>
        <c:axId val="1400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151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55.33</c:v>
                </c:pt>
                <c:pt idx="1">
                  <c:v>56.43</c:v>
                </c:pt>
                <c:pt idx="2" formatCode="#,##0.00;&quot;△&quot;#,##0.00">
                  <c:v>0</c:v>
                </c:pt>
                <c:pt idx="3">
                  <c:v>4.5</c:v>
                </c:pt>
                <c:pt idx="4">
                  <c:v>7.71</c:v>
                </c:pt>
              </c:numCache>
            </c:numRef>
          </c:val>
          <c:extLst>
            <c:ext xmlns:c16="http://schemas.microsoft.com/office/drawing/2014/chart" uri="{C3380CC4-5D6E-409C-BE32-E72D297353CC}">
              <c16:uniqueId val="{00000000-FA60-43A3-9E0A-1A0032C56D62}"/>
            </c:ext>
          </c:extLst>
        </c:ser>
        <c:dLbls>
          <c:showLegendKey val="0"/>
          <c:showVal val="0"/>
          <c:showCatName val="0"/>
          <c:showSerName val="0"/>
          <c:showPercent val="0"/>
          <c:showBubbleSize val="0"/>
        </c:dLbls>
        <c:gapWidth val="150"/>
        <c:axId val="140047872"/>
        <c:axId val="14004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51.83</c:v>
                </c:pt>
                <c:pt idx="1">
                  <c:v>52.88</c:v>
                </c:pt>
                <c:pt idx="2">
                  <c:v>23.51</c:v>
                </c:pt>
                <c:pt idx="3">
                  <c:v>18.920000000000002</c:v>
                </c:pt>
                <c:pt idx="4">
                  <c:v>14.68</c:v>
                </c:pt>
              </c:numCache>
            </c:numRef>
          </c:val>
          <c:smooth val="0"/>
          <c:extLst>
            <c:ext xmlns:c16="http://schemas.microsoft.com/office/drawing/2014/chart" uri="{C3380CC4-5D6E-409C-BE32-E72D297353CC}">
              <c16:uniqueId val="{00000001-FA60-43A3-9E0A-1A0032C56D62}"/>
            </c:ext>
          </c:extLst>
        </c:ser>
        <c:dLbls>
          <c:showLegendKey val="0"/>
          <c:showVal val="0"/>
          <c:showCatName val="0"/>
          <c:showSerName val="0"/>
          <c:showPercent val="0"/>
          <c:showBubbleSize val="0"/>
        </c:dLbls>
        <c:marker val="1"/>
        <c:smooth val="0"/>
        <c:axId val="140047872"/>
        <c:axId val="140049792"/>
      </c:lineChart>
      <c:dateAx>
        <c:axId val="140047872"/>
        <c:scaling>
          <c:orientation val="minMax"/>
        </c:scaling>
        <c:delete val="1"/>
        <c:axPos val="b"/>
        <c:numFmt formatCode="ge" sourceLinked="1"/>
        <c:majorTickMark val="none"/>
        <c:minorTickMark val="none"/>
        <c:tickLblPos val="none"/>
        <c:crossAx val="140049792"/>
        <c:crosses val="autoZero"/>
        <c:auto val="1"/>
        <c:lblOffset val="100"/>
        <c:baseTimeUnit val="years"/>
      </c:dateAx>
      <c:valAx>
        <c:axId val="1400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4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188.54</c:v>
                </c:pt>
                <c:pt idx="1">
                  <c:v>332.13</c:v>
                </c:pt>
                <c:pt idx="2">
                  <c:v>34.04</c:v>
                </c:pt>
                <c:pt idx="3">
                  <c:v>49.9</c:v>
                </c:pt>
                <c:pt idx="4">
                  <c:v>53.51</c:v>
                </c:pt>
              </c:numCache>
            </c:numRef>
          </c:val>
          <c:extLst>
            <c:ext xmlns:c16="http://schemas.microsoft.com/office/drawing/2014/chart" uri="{C3380CC4-5D6E-409C-BE32-E72D297353CC}">
              <c16:uniqueId val="{00000000-2220-4223-8677-AA517851ACE4}"/>
            </c:ext>
          </c:extLst>
        </c:ser>
        <c:dLbls>
          <c:showLegendKey val="0"/>
          <c:showVal val="0"/>
          <c:showCatName val="0"/>
          <c:showSerName val="0"/>
          <c:showPercent val="0"/>
          <c:showBubbleSize val="0"/>
        </c:dLbls>
        <c:gapWidth val="150"/>
        <c:axId val="140219520"/>
        <c:axId val="14022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231.37</c:v>
                </c:pt>
                <c:pt idx="1">
                  <c:v>539.27</c:v>
                </c:pt>
                <c:pt idx="2">
                  <c:v>57.3</c:v>
                </c:pt>
                <c:pt idx="3">
                  <c:v>57.35</c:v>
                </c:pt>
                <c:pt idx="4">
                  <c:v>50.78</c:v>
                </c:pt>
              </c:numCache>
            </c:numRef>
          </c:val>
          <c:smooth val="0"/>
          <c:extLst>
            <c:ext xmlns:c16="http://schemas.microsoft.com/office/drawing/2014/chart" uri="{C3380CC4-5D6E-409C-BE32-E72D297353CC}">
              <c16:uniqueId val="{00000001-2220-4223-8677-AA517851ACE4}"/>
            </c:ext>
          </c:extLst>
        </c:ser>
        <c:dLbls>
          <c:showLegendKey val="0"/>
          <c:showVal val="0"/>
          <c:showCatName val="0"/>
          <c:showSerName val="0"/>
          <c:showPercent val="0"/>
          <c:showBubbleSize val="0"/>
        </c:dLbls>
        <c:marker val="1"/>
        <c:smooth val="0"/>
        <c:axId val="140219520"/>
        <c:axId val="140221440"/>
      </c:lineChart>
      <c:dateAx>
        <c:axId val="140219520"/>
        <c:scaling>
          <c:orientation val="minMax"/>
        </c:scaling>
        <c:delete val="1"/>
        <c:axPos val="b"/>
        <c:numFmt formatCode="ge" sourceLinked="1"/>
        <c:majorTickMark val="none"/>
        <c:minorTickMark val="none"/>
        <c:tickLblPos val="none"/>
        <c:crossAx val="140221440"/>
        <c:crosses val="autoZero"/>
        <c:auto val="1"/>
        <c:lblOffset val="100"/>
        <c:baseTimeUnit val="years"/>
      </c:dateAx>
      <c:valAx>
        <c:axId val="1402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2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1296</c:v>
                </c:pt>
                <c:pt idx="1">
                  <c:v>1232.98</c:v>
                </c:pt>
                <c:pt idx="2">
                  <c:v>1229.8</c:v>
                </c:pt>
                <c:pt idx="3">
                  <c:v>1206.3399999999999</c:v>
                </c:pt>
                <c:pt idx="4">
                  <c:v>1162.27</c:v>
                </c:pt>
              </c:numCache>
            </c:numRef>
          </c:val>
          <c:extLst>
            <c:ext xmlns:c16="http://schemas.microsoft.com/office/drawing/2014/chart" uri="{C3380CC4-5D6E-409C-BE32-E72D297353CC}">
              <c16:uniqueId val="{00000000-BB60-4CD8-BCBA-660375C6093C}"/>
            </c:ext>
          </c:extLst>
        </c:ser>
        <c:dLbls>
          <c:showLegendKey val="0"/>
          <c:showVal val="0"/>
          <c:showCatName val="0"/>
          <c:showSerName val="0"/>
          <c:showPercent val="0"/>
          <c:showBubbleSize val="0"/>
        </c:dLbls>
        <c:gapWidth val="150"/>
        <c:axId val="140538624"/>
        <c:axId val="14054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extLst>
            <c:ext xmlns:c16="http://schemas.microsoft.com/office/drawing/2014/chart" uri="{C3380CC4-5D6E-409C-BE32-E72D297353CC}">
              <c16:uniqueId val="{00000001-BB60-4CD8-BCBA-660375C6093C}"/>
            </c:ext>
          </c:extLst>
        </c:ser>
        <c:dLbls>
          <c:showLegendKey val="0"/>
          <c:showVal val="0"/>
          <c:showCatName val="0"/>
          <c:showSerName val="0"/>
          <c:showPercent val="0"/>
          <c:showBubbleSize val="0"/>
        </c:dLbls>
        <c:marker val="1"/>
        <c:smooth val="0"/>
        <c:axId val="140538624"/>
        <c:axId val="140540544"/>
      </c:lineChart>
      <c:dateAx>
        <c:axId val="140538624"/>
        <c:scaling>
          <c:orientation val="minMax"/>
        </c:scaling>
        <c:delete val="1"/>
        <c:axPos val="b"/>
        <c:numFmt formatCode="ge" sourceLinked="1"/>
        <c:majorTickMark val="none"/>
        <c:minorTickMark val="none"/>
        <c:tickLblPos val="none"/>
        <c:crossAx val="140540544"/>
        <c:crosses val="autoZero"/>
        <c:auto val="1"/>
        <c:lblOffset val="100"/>
        <c:baseTimeUnit val="years"/>
      </c:dateAx>
      <c:valAx>
        <c:axId val="14054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53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84.35</c:v>
                </c:pt>
                <c:pt idx="1">
                  <c:v>81.25</c:v>
                </c:pt>
                <c:pt idx="2">
                  <c:v>79.39</c:v>
                </c:pt>
                <c:pt idx="3">
                  <c:v>77.3</c:v>
                </c:pt>
                <c:pt idx="4">
                  <c:v>75.319999999999993</c:v>
                </c:pt>
              </c:numCache>
            </c:numRef>
          </c:val>
          <c:extLst>
            <c:ext xmlns:c16="http://schemas.microsoft.com/office/drawing/2014/chart" uri="{C3380CC4-5D6E-409C-BE32-E72D297353CC}">
              <c16:uniqueId val="{00000000-BDE1-4FB1-84D7-E53C727B4190}"/>
            </c:ext>
          </c:extLst>
        </c:ser>
        <c:dLbls>
          <c:showLegendKey val="0"/>
          <c:showVal val="0"/>
          <c:showCatName val="0"/>
          <c:showSerName val="0"/>
          <c:showPercent val="0"/>
          <c:showBubbleSize val="0"/>
        </c:dLbls>
        <c:gapWidth val="150"/>
        <c:axId val="140734848"/>
        <c:axId val="14073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extLst>
            <c:ext xmlns:c16="http://schemas.microsoft.com/office/drawing/2014/chart" uri="{C3380CC4-5D6E-409C-BE32-E72D297353CC}">
              <c16:uniqueId val="{00000001-BDE1-4FB1-84D7-E53C727B4190}"/>
            </c:ext>
          </c:extLst>
        </c:ser>
        <c:dLbls>
          <c:showLegendKey val="0"/>
          <c:showVal val="0"/>
          <c:showCatName val="0"/>
          <c:showSerName val="0"/>
          <c:showPercent val="0"/>
          <c:showBubbleSize val="0"/>
        </c:dLbls>
        <c:marker val="1"/>
        <c:smooth val="0"/>
        <c:axId val="140734848"/>
        <c:axId val="140736768"/>
      </c:lineChart>
      <c:dateAx>
        <c:axId val="140734848"/>
        <c:scaling>
          <c:orientation val="minMax"/>
        </c:scaling>
        <c:delete val="1"/>
        <c:axPos val="b"/>
        <c:numFmt formatCode="ge" sourceLinked="1"/>
        <c:majorTickMark val="none"/>
        <c:minorTickMark val="none"/>
        <c:tickLblPos val="none"/>
        <c:crossAx val="140736768"/>
        <c:crosses val="autoZero"/>
        <c:auto val="1"/>
        <c:lblOffset val="100"/>
        <c:baseTimeUnit val="years"/>
      </c:dateAx>
      <c:valAx>
        <c:axId val="14073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208.33</c:v>
                </c:pt>
                <c:pt idx="1">
                  <c:v>215.78</c:v>
                </c:pt>
                <c:pt idx="2">
                  <c:v>219.82</c:v>
                </c:pt>
                <c:pt idx="3">
                  <c:v>226.31</c:v>
                </c:pt>
                <c:pt idx="4">
                  <c:v>232.29</c:v>
                </c:pt>
              </c:numCache>
            </c:numRef>
          </c:val>
          <c:extLst>
            <c:ext xmlns:c16="http://schemas.microsoft.com/office/drawing/2014/chart" uri="{C3380CC4-5D6E-409C-BE32-E72D297353CC}">
              <c16:uniqueId val="{00000000-0F2C-40D8-A52B-21D7B87D8726}"/>
            </c:ext>
          </c:extLst>
        </c:ser>
        <c:dLbls>
          <c:showLegendKey val="0"/>
          <c:showVal val="0"/>
          <c:showCatName val="0"/>
          <c:showSerName val="0"/>
          <c:showPercent val="0"/>
          <c:showBubbleSize val="0"/>
        </c:dLbls>
        <c:gapWidth val="150"/>
        <c:axId val="140779520"/>
        <c:axId val="1407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extLst>
            <c:ext xmlns:c16="http://schemas.microsoft.com/office/drawing/2014/chart" uri="{C3380CC4-5D6E-409C-BE32-E72D297353CC}">
              <c16:uniqueId val="{00000001-0F2C-40D8-A52B-21D7B87D8726}"/>
            </c:ext>
          </c:extLst>
        </c:ser>
        <c:dLbls>
          <c:showLegendKey val="0"/>
          <c:showVal val="0"/>
          <c:showCatName val="0"/>
          <c:showSerName val="0"/>
          <c:showPercent val="0"/>
          <c:showBubbleSize val="0"/>
        </c:dLbls>
        <c:marker val="1"/>
        <c:smooth val="0"/>
        <c:axId val="140779520"/>
        <c:axId val="140781440"/>
      </c:lineChart>
      <c:dateAx>
        <c:axId val="140779520"/>
        <c:scaling>
          <c:orientation val="minMax"/>
        </c:scaling>
        <c:delete val="1"/>
        <c:axPos val="b"/>
        <c:numFmt formatCode="ge" sourceLinked="1"/>
        <c:majorTickMark val="none"/>
        <c:minorTickMark val="none"/>
        <c:tickLblPos val="none"/>
        <c:crossAx val="140781440"/>
        <c:crosses val="autoZero"/>
        <c:auto val="1"/>
        <c:lblOffset val="100"/>
        <c:baseTimeUnit val="years"/>
      </c:dateAx>
      <c:valAx>
        <c:axId val="14078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7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P1" zoomScaleNormal="100" workbookViewId="0">
      <selection activeCell="AC5" sqref="AC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三重県　松阪市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Bd2</v>
      </c>
      <c r="X8" s="73"/>
      <c r="Y8" s="73"/>
      <c r="Z8" s="73"/>
      <c r="AA8" s="73"/>
      <c r="AB8" s="73"/>
      <c r="AC8" s="73"/>
      <c r="AD8" s="74" t="s">
        <v>122</v>
      </c>
      <c r="AE8" s="74"/>
      <c r="AF8" s="74"/>
      <c r="AG8" s="74"/>
      <c r="AH8" s="74"/>
      <c r="AI8" s="74"/>
      <c r="AJ8" s="74"/>
      <c r="AK8" s="4"/>
      <c r="AL8" s="68">
        <f>データ!S6</f>
        <v>166577</v>
      </c>
      <c r="AM8" s="68"/>
      <c r="AN8" s="68"/>
      <c r="AO8" s="68"/>
      <c r="AP8" s="68"/>
      <c r="AQ8" s="68"/>
      <c r="AR8" s="68"/>
      <c r="AS8" s="68"/>
      <c r="AT8" s="67">
        <f>データ!T6</f>
        <v>623.66</v>
      </c>
      <c r="AU8" s="67"/>
      <c r="AV8" s="67"/>
      <c r="AW8" s="67"/>
      <c r="AX8" s="67"/>
      <c r="AY8" s="67"/>
      <c r="AZ8" s="67"/>
      <c r="BA8" s="67"/>
      <c r="BB8" s="67">
        <f>データ!U6</f>
        <v>267.10000000000002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48.58</v>
      </c>
      <c r="J10" s="67"/>
      <c r="K10" s="67"/>
      <c r="L10" s="67"/>
      <c r="M10" s="67"/>
      <c r="N10" s="67"/>
      <c r="O10" s="67"/>
      <c r="P10" s="67">
        <f>データ!P6</f>
        <v>53.67</v>
      </c>
      <c r="Q10" s="67"/>
      <c r="R10" s="67"/>
      <c r="S10" s="67"/>
      <c r="T10" s="67"/>
      <c r="U10" s="67"/>
      <c r="V10" s="67"/>
      <c r="W10" s="67">
        <f>データ!Q6</f>
        <v>94.52</v>
      </c>
      <c r="X10" s="67"/>
      <c r="Y10" s="67"/>
      <c r="Z10" s="67"/>
      <c r="AA10" s="67"/>
      <c r="AB10" s="67"/>
      <c r="AC10" s="67"/>
      <c r="AD10" s="68">
        <f>データ!R6</f>
        <v>3056</v>
      </c>
      <c r="AE10" s="68"/>
      <c r="AF10" s="68"/>
      <c r="AG10" s="68"/>
      <c r="AH10" s="68"/>
      <c r="AI10" s="68"/>
      <c r="AJ10" s="68"/>
      <c r="AK10" s="2"/>
      <c r="AL10" s="68">
        <f>データ!V6</f>
        <v>89045</v>
      </c>
      <c r="AM10" s="68"/>
      <c r="AN10" s="68"/>
      <c r="AO10" s="68"/>
      <c r="AP10" s="68"/>
      <c r="AQ10" s="68"/>
      <c r="AR10" s="68"/>
      <c r="AS10" s="68"/>
      <c r="AT10" s="67">
        <f>データ!W6</f>
        <v>18.77</v>
      </c>
      <c r="AU10" s="67"/>
      <c r="AV10" s="67"/>
      <c r="AW10" s="67"/>
      <c r="AX10" s="67"/>
      <c r="AY10" s="67"/>
      <c r="AZ10" s="67"/>
      <c r="BA10" s="67"/>
      <c r="BB10" s="67">
        <f>データ!X6</f>
        <v>4744.01</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242047</v>
      </c>
      <c r="D6" s="34">
        <f t="shared" si="3"/>
        <v>46</v>
      </c>
      <c r="E6" s="34">
        <f t="shared" si="3"/>
        <v>17</v>
      </c>
      <c r="F6" s="34">
        <f t="shared" si="3"/>
        <v>1</v>
      </c>
      <c r="G6" s="34">
        <f t="shared" si="3"/>
        <v>0</v>
      </c>
      <c r="H6" s="34" t="str">
        <f t="shared" si="3"/>
        <v>三重県　松阪市</v>
      </c>
      <c r="I6" s="34" t="str">
        <f t="shared" si="3"/>
        <v>法適用</v>
      </c>
      <c r="J6" s="34" t="str">
        <f t="shared" si="3"/>
        <v>下水道事業</v>
      </c>
      <c r="K6" s="34" t="str">
        <f t="shared" si="3"/>
        <v>公共下水道</v>
      </c>
      <c r="L6" s="34" t="str">
        <f t="shared" si="3"/>
        <v>Bd2</v>
      </c>
      <c r="M6" s="34">
        <f t="shared" si="3"/>
        <v>0</v>
      </c>
      <c r="N6" s="35" t="str">
        <f t="shared" si="3"/>
        <v>-</v>
      </c>
      <c r="O6" s="35">
        <f t="shared" si="3"/>
        <v>48.58</v>
      </c>
      <c r="P6" s="35">
        <f t="shared" si="3"/>
        <v>53.67</v>
      </c>
      <c r="Q6" s="35">
        <f t="shared" si="3"/>
        <v>94.52</v>
      </c>
      <c r="R6" s="35">
        <f t="shared" si="3"/>
        <v>3056</v>
      </c>
      <c r="S6" s="35">
        <f t="shared" si="3"/>
        <v>166577</v>
      </c>
      <c r="T6" s="35">
        <f t="shared" si="3"/>
        <v>623.66</v>
      </c>
      <c r="U6" s="35">
        <f t="shared" si="3"/>
        <v>267.10000000000002</v>
      </c>
      <c r="V6" s="35">
        <f t="shared" si="3"/>
        <v>89045</v>
      </c>
      <c r="W6" s="35">
        <f t="shared" si="3"/>
        <v>18.77</v>
      </c>
      <c r="X6" s="35">
        <f t="shared" si="3"/>
        <v>4744.01</v>
      </c>
      <c r="Y6" s="36">
        <f>IF(Y7="",NA(),Y7)</f>
        <v>95.77</v>
      </c>
      <c r="Z6" s="36">
        <f t="shared" ref="Z6:AH6" si="4">IF(Z7="",NA(),Z7)</f>
        <v>97.54</v>
      </c>
      <c r="AA6" s="36">
        <f t="shared" si="4"/>
        <v>96.73</v>
      </c>
      <c r="AB6" s="36">
        <f t="shared" si="4"/>
        <v>97.99</v>
      </c>
      <c r="AC6" s="36">
        <f t="shared" si="4"/>
        <v>97.64</v>
      </c>
      <c r="AD6" s="36">
        <f t="shared" si="4"/>
        <v>101.61</v>
      </c>
      <c r="AE6" s="36">
        <f t="shared" si="4"/>
        <v>104.97</v>
      </c>
      <c r="AF6" s="36">
        <f t="shared" si="4"/>
        <v>106.59</v>
      </c>
      <c r="AG6" s="36">
        <f t="shared" si="4"/>
        <v>107.4</v>
      </c>
      <c r="AH6" s="36">
        <f t="shared" si="4"/>
        <v>105.73</v>
      </c>
      <c r="AI6" s="35" t="str">
        <f>IF(AI7="","",IF(AI7="-","【-】","【"&amp;SUBSTITUTE(TEXT(AI7,"#,##0.00"),"-","△")&amp;"】"))</f>
        <v>【108.57】</v>
      </c>
      <c r="AJ6" s="36">
        <f>IF(AJ7="",NA(),AJ7)</f>
        <v>55.33</v>
      </c>
      <c r="AK6" s="36">
        <f t="shared" ref="AK6:AS6" si="5">IF(AK7="",NA(),AK7)</f>
        <v>56.43</v>
      </c>
      <c r="AL6" s="35">
        <f t="shared" si="5"/>
        <v>0</v>
      </c>
      <c r="AM6" s="36">
        <f t="shared" si="5"/>
        <v>4.5</v>
      </c>
      <c r="AN6" s="36">
        <f t="shared" si="5"/>
        <v>7.71</v>
      </c>
      <c r="AO6" s="36">
        <f t="shared" si="5"/>
        <v>51.83</v>
      </c>
      <c r="AP6" s="36">
        <f t="shared" si="5"/>
        <v>52.88</v>
      </c>
      <c r="AQ6" s="36">
        <f t="shared" si="5"/>
        <v>23.51</v>
      </c>
      <c r="AR6" s="36">
        <f t="shared" si="5"/>
        <v>18.920000000000002</v>
      </c>
      <c r="AS6" s="36">
        <f t="shared" si="5"/>
        <v>14.68</v>
      </c>
      <c r="AT6" s="35" t="str">
        <f>IF(AT7="","",IF(AT7="-","【-】","【"&amp;SUBSTITUTE(TEXT(AT7,"#,##0.00"),"-","△")&amp;"】"))</f>
        <v>【4.38】</v>
      </c>
      <c r="AU6" s="36">
        <f>IF(AU7="",NA(),AU7)</f>
        <v>188.54</v>
      </c>
      <c r="AV6" s="36">
        <f t="shared" ref="AV6:BD6" si="6">IF(AV7="",NA(),AV7)</f>
        <v>332.13</v>
      </c>
      <c r="AW6" s="36">
        <f t="shared" si="6"/>
        <v>34.04</v>
      </c>
      <c r="AX6" s="36">
        <f t="shared" si="6"/>
        <v>49.9</v>
      </c>
      <c r="AY6" s="36">
        <f t="shared" si="6"/>
        <v>53.51</v>
      </c>
      <c r="AZ6" s="36">
        <f t="shared" si="6"/>
        <v>231.37</v>
      </c>
      <c r="BA6" s="36">
        <f t="shared" si="6"/>
        <v>539.27</v>
      </c>
      <c r="BB6" s="36">
        <f t="shared" si="6"/>
        <v>57.3</v>
      </c>
      <c r="BC6" s="36">
        <f t="shared" si="6"/>
        <v>57.35</v>
      </c>
      <c r="BD6" s="36">
        <f t="shared" si="6"/>
        <v>50.78</v>
      </c>
      <c r="BE6" s="35" t="str">
        <f>IF(BE7="","",IF(BE7="-","【-】","【"&amp;SUBSTITUTE(TEXT(BE7,"#,##0.00"),"-","△")&amp;"】"))</f>
        <v>【59.95】</v>
      </c>
      <c r="BF6" s="36">
        <f>IF(BF7="",NA(),BF7)</f>
        <v>1296</v>
      </c>
      <c r="BG6" s="36">
        <f t="shared" ref="BG6:BO6" si="7">IF(BG7="",NA(),BG7)</f>
        <v>1232.98</v>
      </c>
      <c r="BH6" s="36">
        <f t="shared" si="7"/>
        <v>1229.8</v>
      </c>
      <c r="BI6" s="36">
        <f t="shared" si="7"/>
        <v>1206.3399999999999</v>
      </c>
      <c r="BJ6" s="36">
        <f t="shared" si="7"/>
        <v>1162.27</v>
      </c>
      <c r="BK6" s="36">
        <f t="shared" si="7"/>
        <v>1189.0999999999999</v>
      </c>
      <c r="BL6" s="36">
        <f t="shared" si="7"/>
        <v>1115.1099999999999</v>
      </c>
      <c r="BM6" s="36">
        <f t="shared" si="7"/>
        <v>1010.51</v>
      </c>
      <c r="BN6" s="36">
        <f t="shared" si="7"/>
        <v>1031.56</v>
      </c>
      <c r="BO6" s="36">
        <f t="shared" si="7"/>
        <v>1053.93</v>
      </c>
      <c r="BP6" s="35" t="str">
        <f>IF(BP7="","",IF(BP7="-","【-】","【"&amp;SUBSTITUTE(TEXT(BP7,"#,##0.00"),"-","△")&amp;"】"))</f>
        <v>【728.30】</v>
      </c>
      <c r="BQ6" s="36">
        <f>IF(BQ7="",NA(),BQ7)</f>
        <v>84.35</v>
      </c>
      <c r="BR6" s="36">
        <f t="shared" ref="BR6:BZ6" si="8">IF(BR7="",NA(),BR7)</f>
        <v>81.25</v>
      </c>
      <c r="BS6" s="36">
        <f t="shared" si="8"/>
        <v>79.39</v>
      </c>
      <c r="BT6" s="36">
        <f t="shared" si="8"/>
        <v>77.3</v>
      </c>
      <c r="BU6" s="36">
        <f t="shared" si="8"/>
        <v>75.319999999999993</v>
      </c>
      <c r="BV6" s="36">
        <f t="shared" si="8"/>
        <v>78.78</v>
      </c>
      <c r="BW6" s="36">
        <f t="shared" si="8"/>
        <v>79.540000000000006</v>
      </c>
      <c r="BX6" s="36">
        <f t="shared" si="8"/>
        <v>83</v>
      </c>
      <c r="BY6" s="36">
        <f t="shared" si="8"/>
        <v>84.32</v>
      </c>
      <c r="BZ6" s="36">
        <f t="shared" si="8"/>
        <v>85.23</v>
      </c>
      <c r="CA6" s="35" t="str">
        <f>IF(CA7="","",IF(CA7="-","【-】","【"&amp;SUBSTITUTE(TEXT(CA7,"#,##0.00"),"-","△")&amp;"】"))</f>
        <v>【100.04】</v>
      </c>
      <c r="CB6" s="36">
        <f>IF(CB7="",NA(),CB7)</f>
        <v>208.33</v>
      </c>
      <c r="CC6" s="36">
        <f t="shared" ref="CC6:CK6" si="9">IF(CC7="",NA(),CC7)</f>
        <v>215.78</v>
      </c>
      <c r="CD6" s="36">
        <f t="shared" si="9"/>
        <v>219.82</v>
      </c>
      <c r="CE6" s="36">
        <f t="shared" si="9"/>
        <v>226.31</v>
      </c>
      <c r="CF6" s="36">
        <f t="shared" si="9"/>
        <v>232.29</v>
      </c>
      <c r="CG6" s="36">
        <f t="shared" si="9"/>
        <v>199.32</v>
      </c>
      <c r="CH6" s="36">
        <f t="shared" si="9"/>
        <v>199.36</v>
      </c>
      <c r="CI6" s="36">
        <f t="shared" si="9"/>
        <v>193.74</v>
      </c>
      <c r="CJ6" s="36">
        <f t="shared" si="9"/>
        <v>188.12</v>
      </c>
      <c r="CK6" s="36">
        <f t="shared" si="9"/>
        <v>185.7</v>
      </c>
      <c r="CL6" s="35" t="str">
        <f>IF(CL7="","",IF(CL7="-","【-】","【"&amp;SUBSTITUTE(TEXT(CL7,"#,##0.00"),"-","△")&amp;"】"))</f>
        <v>【137.82】</v>
      </c>
      <c r="CM6" s="36" t="str">
        <f>IF(CM7="",NA(),CM7)</f>
        <v>-</v>
      </c>
      <c r="CN6" s="36" t="str">
        <f t="shared" ref="CN6:CV6" si="10">IF(CN7="",NA(),CN7)</f>
        <v>-</v>
      </c>
      <c r="CO6" s="36" t="str">
        <f t="shared" si="10"/>
        <v>-</v>
      </c>
      <c r="CP6" s="36" t="str">
        <f t="shared" si="10"/>
        <v>-</v>
      </c>
      <c r="CQ6" s="36" t="str">
        <f t="shared" si="10"/>
        <v>-</v>
      </c>
      <c r="CR6" s="36">
        <f t="shared" si="10"/>
        <v>65.31</v>
      </c>
      <c r="CS6" s="36">
        <f t="shared" si="10"/>
        <v>62.09</v>
      </c>
      <c r="CT6" s="36">
        <f t="shared" si="10"/>
        <v>62.23</v>
      </c>
      <c r="CU6" s="36">
        <f t="shared" si="10"/>
        <v>60</v>
      </c>
      <c r="CV6" s="36">
        <f t="shared" si="10"/>
        <v>61.03</v>
      </c>
      <c r="CW6" s="35" t="str">
        <f>IF(CW7="","",IF(CW7="-","【-】","【"&amp;SUBSTITUTE(TEXT(CW7,"#,##0.00"),"-","△")&amp;"】"))</f>
        <v>【60.09】</v>
      </c>
      <c r="CX6" s="36">
        <f>IF(CX7="",NA(),CX7)</f>
        <v>79.39</v>
      </c>
      <c r="CY6" s="36">
        <f t="shared" ref="CY6:DG6" si="11">IF(CY7="",NA(),CY7)</f>
        <v>79.540000000000006</v>
      </c>
      <c r="CZ6" s="36">
        <f t="shared" si="11"/>
        <v>76.75</v>
      </c>
      <c r="DA6" s="36">
        <f t="shared" si="11"/>
        <v>77.84</v>
      </c>
      <c r="DB6" s="36">
        <f t="shared" si="11"/>
        <v>77.39</v>
      </c>
      <c r="DC6" s="36">
        <f t="shared" si="11"/>
        <v>87.07</v>
      </c>
      <c r="DD6" s="36">
        <f t="shared" si="11"/>
        <v>86.88</v>
      </c>
      <c r="DE6" s="36">
        <f t="shared" si="11"/>
        <v>86.56</v>
      </c>
      <c r="DF6" s="36">
        <f t="shared" si="11"/>
        <v>86.78</v>
      </c>
      <c r="DG6" s="36">
        <f t="shared" si="11"/>
        <v>86.83</v>
      </c>
      <c r="DH6" s="35" t="str">
        <f>IF(DH7="","",IF(DH7="-","【-】","【"&amp;SUBSTITUTE(TEXT(DH7,"#,##0.00"),"-","△")&amp;"】"))</f>
        <v>【94.90】</v>
      </c>
      <c r="DI6" s="36">
        <f>IF(DI7="",NA(),DI7)</f>
        <v>9.8699999999999992</v>
      </c>
      <c r="DJ6" s="36">
        <f t="shared" ref="DJ6:DR6" si="12">IF(DJ7="",NA(),DJ7)</f>
        <v>10.96</v>
      </c>
      <c r="DK6" s="36">
        <f t="shared" si="12"/>
        <v>17.809999999999999</v>
      </c>
      <c r="DL6" s="36">
        <f t="shared" si="12"/>
        <v>19.13</v>
      </c>
      <c r="DM6" s="36">
        <f t="shared" si="12"/>
        <v>20.76</v>
      </c>
      <c r="DN6" s="36">
        <f t="shared" si="12"/>
        <v>8.3000000000000007</v>
      </c>
      <c r="DO6" s="36">
        <f t="shared" si="12"/>
        <v>9.52</v>
      </c>
      <c r="DP6" s="36">
        <f t="shared" si="12"/>
        <v>15.82</v>
      </c>
      <c r="DQ6" s="36">
        <f t="shared" si="12"/>
        <v>18.29</v>
      </c>
      <c r="DR6" s="36">
        <f t="shared" si="12"/>
        <v>14.26</v>
      </c>
      <c r="DS6" s="35" t="str">
        <f>IF(DS7="","",IF(DS7="-","【-】","【"&amp;SUBSTITUTE(TEXT(DS7,"#,##0.00"),"-","△")&amp;"】"))</f>
        <v>【37.36】</v>
      </c>
      <c r="DT6" s="35">
        <f>IF(DT7="",NA(),DT7)</f>
        <v>0</v>
      </c>
      <c r="DU6" s="35">
        <f t="shared" ref="DU6:EC6" si="13">IF(DU7="",NA(),DU7)</f>
        <v>0</v>
      </c>
      <c r="DV6" s="35">
        <f t="shared" si="13"/>
        <v>0</v>
      </c>
      <c r="DW6" s="35">
        <f t="shared" si="13"/>
        <v>0</v>
      </c>
      <c r="DX6" s="35">
        <f t="shared" si="13"/>
        <v>0</v>
      </c>
      <c r="DY6" s="36">
        <f t="shared" si="13"/>
        <v>0.01</v>
      </c>
      <c r="DZ6" s="36">
        <f t="shared" si="13"/>
        <v>0.01</v>
      </c>
      <c r="EA6" s="36">
        <f t="shared" si="13"/>
        <v>0.01</v>
      </c>
      <c r="EB6" s="36">
        <f t="shared" si="13"/>
        <v>0.01</v>
      </c>
      <c r="EC6" s="36">
        <f t="shared" si="13"/>
        <v>0.01</v>
      </c>
      <c r="ED6" s="35" t="str">
        <f>IF(ED7="","",IF(ED7="-","【-】","【"&amp;SUBSTITUTE(TEXT(ED7,"#,##0.00"),"-","△")&amp;"】"))</f>
        <v>【4.96】</v>
      </c>
      <c r="EE6" s="36">
        <f>IF(EE7="",NA(),EE7)</f>
        <v>0.11</v>
      </c>
      <c r="EF6" s="35">
        <f t="shared" ref="EF6:EN6" si="14">IF(EF7="",NA(),EF7)</f>
        <v>0</v>
      </c>
      <c r="EG6" s="36">
        <f t="shared" si="14"/>
        <v>0.09</v>
      </c>
      <c r="EH6" s="36">
        <f t="shared" si="14"/>
        <v>4.49</v>
      </c>
      <c r="EI6" s="36">
        <f t="shared" si="14"/>
        <v>0.11</v>
      </c>
      <c r="EJ6" s="36">
        <f t="shared" si="14"/>
        <v>0.04</v>
      </c>
      <c r="EK6" s="36">
        <f t="shared" si="14"/>
        <v>0.06</v>
      </c>
      <c r="EL6" s="36">
        <f t="shared" si="14"/>
        <v>0.04</v>
      </c>
      <c r="EM6" s="36">
        <f t="shared" si="14"/>
        <v>0.38</v>
      </c>
      <c r="EN6" s="36">
        <f t="shared" si="14"/>
        <v>0.01</v>
      </c>
      <c r="EO6" s="35" t="str">
        <f>IF(EO7="","",IF(EO7="-","【-】","【"&amp;SUBSTITUTE(TEXT(EO7,"#,##0.00"),"-","△")&amp;"】"))</f>
        <v>【0.27】</v>
      </c>
    </row>
    <row r="7" spans="1:148" s="37" customFormat="1" x14ac:dyDescent="0.15">
      <c r="A7" s="29"/>
      <c r="B7" s="38">
        <v>2016</v>
      </c>
      <c r="C7" s="38">
        <v>242047</v>
      </c>
      <c r="D7" s="38">
        <v>46</v>
      </c>
      <c r="E7" s="38">
        <v>17</v>
      </c>
      <c r="F7" s="38">
        <v>1</v>
      </c>
      <c r="G7" s="38">
        <v>0</v>
      </c>
      <c r="H7" s="38" t="s">
        <v>108</v>
      </c>
      <c r="I7" s="38" t="s">
        <v>109</v>
      </c>
      <c r="J7" s="38" t="s">
        <v>110</v>
      </c>
      <c r="K7" s="38" t="s">
        <v>111</v>
      </c>
      <c r="L7" s="38" t="s">
        <v>112</v>
      </c>
      <c r="M7" s="38"/>
      <c r="N7" s="39" t="s">
        <v>113</v>
      </c>
      <c r="O7" s="39">
        <v>48.58</v>
      </c>
      <c r="P7" s="39">
        <v>53.67</v>
      </c>
      <c r="Q7" s="39">
        <v>94.52</v>
      </c>
      <c r="R7" s="39">
        <v>3056</v>
      </c>
      <c r="S7" s="39">
        <v>166577</v>
      </c>
      <c r="T7" s="39">
        <v>623.66</v>
      </c>
      <c r="U7" s="39">
        <v>267.10000000000002</v>
      </c>
      <c r="V7" s="39">
        <v>89045</v>
      </c>
      <c r="W7" s="39">
        <v>18.77</v>
      </c>
      <c r="X7" s="39">
        <v>4744.01</v>
      </c>
      <c r="Y7" s="39">
        <v>95.77</v>
      </c>
      <c r="Z7" s="39">
        <v>97.54</v>
      </c>
      <c r="AA7" s="39">
        <v>96.73</v>
      </c>
      <c r="AB7" s="39">
        <v>97.99</v>
      </c>
      <c r="AC7" s="39">
        <v>97.64</v>
      </c>
      <c r="AD7" s="39">
        <v>101.61</v>
      </c>
      <c r="AE7" s="39">
        <v>104.97</v>
      </c>
      <c r="AF7" s="39">
        <v>106.59</v>
      </c>
      <c r="AG7" s="39">
        <v>107.4</v>
      </c>
      <c r="AH7" s="39">
        <v>105.73</v>
      </c>
      <c r="AI7" s="39">
        <v>108.57</v>
      </c>
      <c r="AJ7" s="39">
        <v>55.33</v>
      </c>
      <c r="AK7" s="39">
        <v>56.43</v>
      </c>
      <c r="AL7" s="39">
        <v>0</v>
      </c>
      <c r="AM7" s="39">
        <v>4.5</v>
      </c>
      <c r="AN7" s="39">
        <v>7.71</v>
      </c>
      <c r="AO7" s="39">
        <v>51.83</v>
      </c>
      <c r="AP7" s="39">
        <v>52.88</v>
      </c>
      <c r="AQ7" s="39">
        <v>23.51</v>
      </c>
      <c r="AR7" s="39">
        <v>18.920000000000002</v>
      </c>
      <c r="AS7" s="39">
        <v>14.68</v>
      </c>
      <c r="AT7" s="39">
        <v>4.38</v>
      </c>
      <c r="AU7" s="39">
        <v>188.54</v>
      </c>
      <c r="AV7" s="39">
        <v>332.13</v>
      </c>
      <c r="AW7" s="39">
        <v>34.04</v>
      </c>
      <c r="AX7" s="39">
        <v>49.9</v>
      </c>
      <c r="AY7" s="39">
        <v>53.51</v>
      </c>
      <c r="AZ7" s="39">
        <v>231.37</v>
      </c>
      <c r="BA7" s="39">
        <v>539.27</v>
      </c>
      <c r="BB7" s="39">
        <v>57.3</v>
      </c>
      <c r="BC7" s="39">
        <v>57.35</v>
      </c>
      <c r="BD7" s="39">
        <v>50.78</v>
      </c>
      <c r="BE7" s="39">
        <v>59.95</v>
      </c>
      <c r="BF7" s="39">
        <v>1296</v>
      </c>
      <c r="BG7" s="39">
        <v>1232.98</v>
      </c>
      <c r="BH7" s="39">
        <v>1229.8</v>
      </c>
      <c r="BI7" s="39">
        <v>1206.3399999999999</v>
      </c>
      <c r="BJ7" s="39">
        <v>1162.27</v>
      </c>
      <c r="BK7" s="39">
        <v>1189.0999999999999</v>
      </c>
      <c r="BL7" s="39">
        <v>1115.1099999999999</v>
      </c>
      <c r="BM7" s="39">
        <v>1010.51</v>
      </c>
      <c r="BN7" s="39">
        <v>1031.56</v>
      </c>
      <c r="BO7" s="39">
        <v>1053.93</v>
      </c>
      <c r="BP7" s="39">
        <v>728.3</v>
      </c>
      <c r="BQ7" s="39">
        <v>84.35</v>
      </c>
      <c r="BR7" s="39">
        <v>81.25</v>
      </c>
      <c r="BS7" s="39">
        <v>79.39</v>
      </c>
      <c r="BT7" s="39">
        <v>77.3</v>
      </c>
      <c r="BU7" s="39">
        <v>75.319999999999993</v>
      </c>
      <c r="BV7" s="39">
        <v>78.78</v>
      </c>
      <c r="BW7" s="39">
        <v>79.540000000000006</v>
      </c>
      <c r="BX7" s="39">
        <v>83</v>
      </c>
      <c r="BY7" s="39">
        <v>84.32</v>
      </c>
      <c r="BZ7" s="39">
        <v>85.23</v>
      </c>
      <c r="CA7" s="39">
        <v>100.04</v>
      </c>
      <c r="CB7" s="39">
        <v>208.33</v>
      </c>
      <c r="CC7" s="39">
        <v>215.78</v>
      </c>
      <c r="CD7" s="39">
        <v>219.82</v>
      </c>
      <c r="CE7" s="39">
        <v>226.31</v>
      </c>
      <c r="CF7" s="39">
        <v>232.29</v>
      </c>
      <c r="CG7" s="39">
        <v>199.32</v>
      </c>
      <c r="CH7" s="39">
        <v>199.36</v>
      </c>
      <c r="CI7" s="39">
        <v>193.74</v>
      </c>
      <c r="CJ7" s="39">
        <v>188.12</v>
      </c>
      <c r="CK7" s="39">
        <v>185.7</v>
      </c>
      <c r="CL7" s="39">
        <v>137.82</v>
      </c>
      <c r="CM7" s="39" t="s">
        <v>113</v>
      </c>
      <c r="CN7" s="39" t="s">
        <v>113</v>
      </c>
      <c r="CO7" s="39" t="s">
        <v>113</v>
      </c>
      <c r="CP7" s="39" t="s">
        <v>113</v>
      </c>
      <c r="CQ7" s="39" t="s">
        <v>113</v>
      </c>
      <c r="CR7" s="39">
        <v>65.31</v>
      </c>
      <c r="CS7" s="39">
        <v>62.09</v>
      </c>
      <c r="CT7" s="39">
        <v>62.23</v>
      </c>
      <c r="CU7" s="39">
        <v>60</v>
      </c>
      <c r="CV7" s="39">
        <v>61.03</v>
      </c>
      <c r="CW7" s="39">
        <v>60.09</v>
      </c>
      <c r="CX7" s="39">
        <v>79.39</v>
      </c>
      <c r="CY7" s="39">
        <v>79.540000000000006</v>
      </c>
      <c r="CZ7" s="39">
        <v>76.75</v>
      </c>
      <c r="DA7" s="39">
        <v>77.84</v>
      </c>
      <c r="DB7" s="39">
        <v>77.39</v>
      </c>
      <c r="DC7" s="39">
        <v>87.07</v>
      </c>
      <c r="DD7" s="39">
        <v>86.88</v>
      </c>
      <c r="DE7" s="39">
        <v>86.56</v>
      </c>
      <c r="DF7" s="39">
        <v>86.78</v>
      </c>
      <c r="DG7" s="39">
        <v>86.83</v>
      </c>
      <c r="DH7" s="39">
        <v>94.9</v>
      </c>
      <c r="DI7" s="39">
        <v>9.8699999999999992</v>
      </c>
      <c r="DJ7" s="39">
        <v>10.96</v>
      </c>
      <c r="DK7" s="39">
        <v>17.809999999999999</v>
      </c>
      <c r="DL7" s="39">
        <v>19.13</v>
      </c>
      <c r="DM7" s="39">
        <v>20.76</v>
      </c>
      <c r="DN7" s="39">
        <v>8.3000000000000007</v>
      </c>
      <c r="DO7" s="39">
        <v>9.52</v>
      </c>
      <c r="DP7" s="39">
        <v>15.82</v>
      </c>
      <c r="DQ7" s="39">
        <v>18.29</v>
      </c>
      <c r="DR7" s="39">
        <v>14.26</v>
      </c>
      <c r="DS7" s="39">
        <v>37.36</v>
      </c>
      <c r="DT7" s="39">
        <v>0</v>
      </c>
      <c r="DU7" s="39">
        <v>0</v>
      </c>
      <c r="DV7" s="39">
        <v>0</v>
      </c>
      <c r="DW7" s="39">
        <v>0</v>
      </c>
      <c r="DX7" s="39">
        <v>0</v>
      </c>
      <c r="DY7" s="39">
        <v>0.01</v>
      </c>
      <c r="DZ7" s="39">
        <v>0.01</v>
      </c>
      <c r="EA7" s="39">
        <v>0.01</v>
      </c>
      <c r="EB7" s="39">
        <v>0.01</v>
      </c>
      <c r="EC7" s="39">
        <v>0.01</v>
      </c>
      <c r="ED7" s="39">
        <v>4.96</v>
      </c>
      <c r="EE7" s="39">
        <v>0.11</v>
      </c>
      <c r="EF7" s="39">
        <v>0</v>
      </c>
      <c r="EG7" s="39">
        <v>0.09</v>
      </c>
      <c r="EH7" s="39">
        <v>4.49</v>
      </c>
      <c r="EI7" s="39">
        <v>0.11</v>
      </c>
      <c r="EJ7" s="39">
        <v>0.04</v>
      </c>
      <c r="EK7" s="39">
        <v>0.06</v>
      </c>
      <c r="EL7" s="39">
        <v>0.04</v>
      </c>
      <c r="EM7" s="39">
        <v>0.38</v>
      </c>
      <c r="EN7" s="39">
        <v>0.01</v>
      </c>
      <c r="EO7" s="39">
        <v>0.27</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2018-02-08T00:51:27Z</cp:lastPrinted>
  <dcterms:created xsi:type="dcterms:W3CDTF">2017-12-25T01:51:56Z</dcterms:created>
  <dcterms:modified xsi:type="dcterms:W3CDTF">2018-02-08T00:51:44Z</dcterms:modified>
  <cp:category/>
</cp:coreProperties>
</file>