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AT10" i="4"/>
  <c r="AL10" i="4"/>
  <c r="W10" i="4"/>
  <c r="P10" i="4"/>
  <c r="I10" i="4"/>
  <c r="BB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<sst xmlns="http://schemas.openxmlformats.org/spreadsheetml/2006/main" count="237" uniqueCount="124">
  <si>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</si>
  <si>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</si>
  <si>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</si>
  <si>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</si>
  <si>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</si>
  <si>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</si>
  <si>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</si>
  <si>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</si>
  <si>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</si>
  <si>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</si>
  <si>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</si>
  <si>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</si>
  <si>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</si>
  <si>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</si>
  <si>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</si>
  <si>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</si>
  <si>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</si>
  <si>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</si>
  <si>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</si>
  <si>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</si>
  <si>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</si>
  <si>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</si>
  <si>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</si>
  <si>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</si>
  <si>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</si>
  <si>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</si>
  <si>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</si>
  <si>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</si>
  <si>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</si>
  <si>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</si>
  <si>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</si>
  <si>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</si>
  <si>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</si>
  <si>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</si>
  <si>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</si>
  <si>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</si>
  <si>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</si>
  <si>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</si>
  <si>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</si>
  <si>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</si>
  <si>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</si>
  <si>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</si>
  <si>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</si>
  <si>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</si>
  <si>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</si>
  <si>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</si>
  <si>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</si>
  <si>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</si>
  <si>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</si>
  <si>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</si>
  <si>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</si>
  <si>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</si>
  <si>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</si>
  <si>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</si>
  <si>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</si>
  <si>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</si>
  <si>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</si>
  <si>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</si>
  <si>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</si>
  <si>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</si>
  <si>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</si>
  <si>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</si>
  <si>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</si>
  <si>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</si>
  <si>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</si>
  <si>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</si>
  <si>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</si>
  <si>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</si>
  <si>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</si>
  <si>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</si>
  <si>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</si>
  <si>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</si>
  <si>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</si>
  <si>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</si>
  <si>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</si>
  <si>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</si>
  <si>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</si>
  <si>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</si>
  <si>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</si>
  <si>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</si>
  <si>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</si>
  <si>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</si>
  <si>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</si>
  <si>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</si>
  <si>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</si>
  <si>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</si>
  <si>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</si>
  <si>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</si>
  <si>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</si>
  <si>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</si>
  <si>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</si>
  <si>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</si>
  <si>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</si>
  <si>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</si>
  <si>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</si>
  <si>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</si>
  <si>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</si>
  <si>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</si>
  <si>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</si>
  <si>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</si>
  <si>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</si>
  <si>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</si>
  <si>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</si>
  <si>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</si>
  <si>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</si>
  <si>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</si>
  <si>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</si>
  <si>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</si>
  <si>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南伊勢町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</si>
  <si>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</si>
  <si>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</si>
  <si>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</si>
  <si>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</si>
  <si>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</si>
  <si>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</si>
  <si>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</si>
  <si>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</si>
  <si>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</si>
  <si>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</si>
  <si>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</si>
  <si>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管路の更新率は類似団体の平均値を上回っているが、老朽化が著しい管路も多くあり、更新が追いつかない。</t>
    <rPh sb="0" eb="2">
      <t>カンロ</t>
    </rPh>
    <rPh sb="3" eb="5">
      <t>コウシン</t>
    </rPh>
    <rPh sb="5" eb="6">
      <t>リツ</t>
    </rPh>
    <rPh sb="7" eb="9">
      <t>ルイジ</t>
    </rPh>
    <rPh sb="9" eb="11">
      <t>ダンタイ</t>
    </rPh>
    <rPh sb="12" eb="15">
      <t>ヘイキンチ</t>
    </rPh>
    <rPh sb="16" eb="18">
      <t>ウワマワ</t>
    </rPh>
    <rPh sb="24" eb="27">
      <t>ロウキュウカ</t>
    </rPh>
    <rPh sb="28" eb="29">
      <t>イチジル</t>
    </rPh>
    <rPh sb="31" eb="33">
      <t>カンロ</t>
    </rPh>
    <rPh sb="34" eb="35">
      <t>オオ</t>
    </rPh>
    <rPh sb="39" eb="41">
      <t>コウシン</t>
    </rPh>
    <rPh sb="42" eb="43">
      <t>オ</t>
    </rPh>
    <phoneticPr fontId="4"/>
  </si>
  <si>
    <t>収益的収支比率は大幅に上がったが、企業債残高対給水収益比率を見るとこちらも大幅に増えており、料金回収率も下がっている。管路更新事業で起債を多く借りたためである。今後もあまり芳しくない経営状況になると予想される。</t>
    <rPh sb="0" eb="3">
      <t>シュウエキテキ</t>
    </rPh>
    <rPh sb="3" eb="5">
      <t>シュウシ</t>
    </rPh>
    <rPh sb="5" eb="7">
      <t>ヒリツ</t>
    </rPh>
    <rPh sb="8" eb="10">
      <t>オオハバ</t>
    </rPh>
    <rPh sb="11" eb="12">
      <t>ア</t>
    </rPh>
    <rPh sb="17" eb="19">
      <t>キギョウ</t>
    </rPh>
    <rPh sb="19" eb="20">
      <t>サイ</t>
    </rPh>
    <rPh sb="20" eb="22">
      <t>ザンダカ</t>
    </rPh>
    <rPh sb="22" eb="23">
      <t>タイ</t>
    </rPh>
    <rPh sb="23" eb="25">
      <t>キュウスイ</t>
    </rPh>
    <rPh sb="25" eb="27">
      <t>シュウエキ</t>
    </rPh>
    <rPh sb="27" eb="29">
      <t>ヒリツ</t>
    </rPh>
    <rPh sb="30" eb="31">
      <t>ミ</t>
    </rPh>
    <rPh sb="37" eb="39">
      <t>オオハバ</t>
    </rPh>
    <rPh sb="40" eb="41">
      <t>フ</t>
    </rPh>
    <rPh sb="46" eb="48">
      <t>リョウキン</t>
    </rPh>
    <rPh sb="48" eb="50">
      <t>カイシュウ</t>
    </rPh>
    <rPh sb="50" eb="51">
      <t>リツ</t>
    </rPh>
    <rPh sb="52" eb="53">
      <t>サ</t>
    </rPh>
    <rPh sb="59" eb="61">
      <t>カンロ</t>
    </rPh>
    <rPh sb="61" eb="63">
      <t>コウシン</t>
    </rPh>
    <rPh sb="63" eb="65">
      <t>ジギョウ</t>
    </rPh>
    <rPh sb="66" eb="68">
      <t>キサイ</t>
    </rPh>
    <rPh sb="69" eb="70">
      <t>オオ</t>
    </rPh>
    <rPh sb="71" eb="72">
      <t>カ</t>
    </rPh>
    <rPh sb="80" eb="82">
      <t>コンゴ</t>
    </rPh>
    <rPh sb="86" eb="87">
      <t>カンバ</t>
    </rPh>
    <rPh sb="91" eb="93">
      <t>ケイエイ</t>
    </rPh>
    <rPh sb="93" eb="95">
      <t>ジョウキョウ</t>
    </rPh>
    <rPh sb="99" eb="101">
      <t>ヨソウ</t>
    </rPh>
    <phoneticPr fontId="4"/>
  </si>
  <si>
    <t>今後も人口減少に伴い、より厳しい経営状況が予想される。有収率を向上させ、費用削減の努力を続けていかなければならない。</t>
    <rPh sb="0" eb="2">
      <t>コンゴ</t>
    </rPh>
    <rPh sb="3" eb="5">
      <t>ジンコウ</t>
    </rPh>
    <rPh sb="5" eb="7">
      <t>ゲンショウ</t>
    </rPh>
    <rPh sb="8" eb="9">
      <t>トモナ</t>
    </rPh>
    <rPh sb="13" eb="14">
      <t>キビ</t>
    </rPh>
    <rPh sb="16" eb="18">
      <t>ケイエイ</t>
    </rPh>
    <rPh sb="18" eb="20">
      <t>ジョウキョウ</t>
    </rPh>
    <rPh sb="21" eb="23">
      <t>ヨソウ</t>
    </rPh>
    <rPh sb="27" eb="28">
      <t>ユウ</t>
    </rPh>
    <rPh sb="28" eb="29">
      <t>シュウ</t>
    </rPh>
    <rPh sb="29" eb="30">
      <t>リツ</t>
    </rPh>
    <rPh sb="31" eb="33">
      <t>コウジョウ</t>
    </rPh>
    <rPh sb="36" eb="38">
      <t>ヒヨウ</t>
    </rPh>
    <rPh sb="38" eb="40">
      <t>サクゲン</t>
    </rPh>
    <rPh sb="41" eb="43">
      <t>ドリョク</t>
    </rPh>
    <rPh sb="44" eb="45">
      <t>ツヅ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</si>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</sst>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3.5</c:v>
                </c:pt>
                <c:pt idx="1">
                  <c:v>0.83</c:v>
                </c:pt>
                <c:pt idx="2">
                  <c:v>0.78</c:v>
                </c:pt>
                <c:pt idx="3">
                  <c:v>0.54</c:v>
                </c:pt>
                <c:pt idx="4">
                  <c:v>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01184"/>
        <c:axId val="4113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0.89</c:v>
                </c:pt>
                <c:pt idx="2">
                  <c:v>0.98</c:v>
                </c:pt>
                <c:pt idx="3">
                  <c:v>0.76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1184"/>
        <c:axId val="41132032"/>
      </c:lineChart>
      <c:dateAx>
        <c:axId val="4110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32032"/>
        <c:crosses val="autoZero"/>
        <c:auto val="1"/>
        <c:lblOffset val="100"/>
        <c:baseTimeUnit val="years"/>
      </c:dateAx>
      <c:valAx>
        <c:axId val="4113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0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125.61</c:v>
                </c:pt>
                <c:pt idx="1">
                  <c:v>118.67</c:v>
                </c:pt>
                <c:pt idx="2">
                  <c:v>122.19</c:v>
                </c:pt>
                <c:pt idx="3">
                  <c:v>119.64</c:v>
                </c:pt>
                <c:pt idx="4">
                  <c:v>20.67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32416"/>
        <c:axId val="8715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60.17</c:v>
                </c:pt>
                <c:pt idx="2">
                  <c:v>58.96</c:v>
                </c:pt>
                <c:pt idx="3">
                  <c:v>58.1</c:v>
                </c:pt>
                <c:pt idx="4">
                  <c:v>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2416"/>
        <c:axId val="87150976"/>
      </c:lineChart>
      <c:dateAx>
        <c:axId val="8713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50976"/>
        <c:crosses val="autoZero"/>
        <c:auto val="1"/>
        <c:lblOffset val="100"/>
        <c:baseTimeUnit val="years"/>
      </c:dateAx>
      <c:valAx>
        <c:axId val="8715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3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54.64</c:v>
                </c:pt>
                <c:pt idx="1">
                  <c:v>56.48</c:v>
                </c:pt>
                <c:pt idx="2">
                  <c:v>54.02</c:v>
                </c:pt>
                <c:pt idx="3">
                  <c:v>53.35</c:v>
                </c:pt>
                <c:pt idx="4">
                  <c:v>64.180000000000007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89376"/>
        <c:axId val="87199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77.319999999999993</c:v>
                </c:pt>
                <c:pt idx="1">
                  <c:v>76.680000000000007</c:v>
                </c:pt>
                <c:pt idx="2">
                  <c:v>76.58</c:v>
                </c:pt>
                <c:pt idx="3">
                  <c:v>76.69</c:v>
                </c:pt>
                <c:pt idx="4">
                  <c:v>77.180000000000007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89376"/>
        <c:axId val="87199744"/>
      </c:lineChart>
      <c:dateAx>
        <c:axId val="871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99744"/>
        <c:crosses val="autoZero"/>
        <c:auto val="1"/>
        <c:lblOffset val="100"/>
        <c:baseTimeUnit val="years"/>
      </c:dateAx>
      <c:valAx>
        <c:axId val="87199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71.010000000000005</c:v>
                </c:pt>
                <c:pt idx="1">
                  <c:v>76.87</c:v>
                </c:pt>
                <c:pt idx="2">
                  <c:v>76.97</c:v>
                </c:pt>
                <c:pt idx="3">
                  <c:v>72.91</c:v>
                </c:pt>
                <c:pt idx="4">
                  <c:v>95.93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65632"/>
        <c:axId val="409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73.63</c:v>
                </c:pt>
                <c:pt idx="1">
                  <c:v>75.709999999999994</c:v>
                </c:pt>
                <c:pt idx="2">
                  <c:v>75.09</c:v>
                </c:pt>
                <c:pt idx="3">
                  <c:v>75.34</c:v>
                </c:pt>
                <c:pt idx="4">
                  <c:v>76.650000000000006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5632"/>
        <c:axId val="40967552"/>
      </c:lineChart>
      <c:dateAx>
        <c:axId val="409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67552"/>
        <c:crosses val="autoZero"/>
        <c:auto val="1"/>
        <c:lblOffset val="100"/>
        <c:baseTimeUnit val="years"/>
      </c:dateAx>
      <c:valAx>
        <c:axId val="4096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0304"/>
        <c:axId val="4101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0304"/>
        <c:axId val="41012224"/>
      </c:lineChart>
      <c:dateAx>
        <c:axId val="4101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12224"/>
        <c:crosses val="autoZero"/>
        <c:auto val="1"/>
        <c:lblOffset val="100"/>
        <c:baseTimeUnit val="years"/>
      </c:dateAx>
      <c:valAx>
        <c:axId val="4101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1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0336"/>
        <c:axId val="417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0336"/>
        <c:axId val="41712256"/>
      </c:lineChart>
      <c:dateAx>
        <c:axId val="4171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12256"/>
        <c:crosses val="autoZero"/>
        <c:auto val="1"/>
        <c:lblOffset val="100"/>
        <c:baseTimeUnit val="years"/>
      </c:dateAx>
      <c:valAx>
        <c:axId val="417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1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3488"/>
        <c:axId val="417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43488"/>
        <c:axId val="41745408"/>
      </c:lineChart>
      <c:dateAx>
        <c:axId val="4174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45408"/>
        <c:crosses val="autoZero"/>
        <c:auto val="1"/>
        <c:lblOffset val="100"/>
        <c:baseTimeUnit val="years"/>
      </c:dateAx>
      <c:valAx>
        <c:axId val="417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74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1136"/>
        <c:axId val="4185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51136"/>
        <c:axId val="41853312"/>
      </c:lineChart>
      <c:dateAx>
        <c:axId val="418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53312"/>
        <c:crosses val="autoZero"/>
        <c:auto val="1"/>
        <c:lblOffset val="100"/>
        <c:baseTimeUnit val="years"/>
      </c:dateAx>
      <c:valAx>
        <c:axId val="4185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1205.75</c:v>
                </c:pt>
                <c:pt idx="1">
                  <c:v>1218.6099999999999</c:v>
                </c:pt>
                <c:pt idx="2">
                  <c:v>1204.8399999999999</c:v>
                </c:pt>
                <c:pt idx="3">
                  <c:v>1279.57</c:v>
                </c:pt>
                <c:pt idx="4">
                  <c:v>1699.33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58176"/>
        <c:axId val="858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1158.82</c:v>
                </c:pt>
                <c:pt idx="1">
                  <c:v>1167.7</c:v>
                </c:pt>
                <c:pt idx="2">
                  <c:v>1228.58</c:v>
                </c:pt>
                <c:pt idx="3">
                  <c:v>1280.18</c:v>
                </c:pt>
                <c:pt idx="4">
                  <c:v>1346.23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58176"/>
        <c:axId val="85864448"/>
      </c:lineChart>
      <c:dateAx>
        <c:axId val="8585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64448"/>
        <c:crosses val="autoZero"/>
        <c:auto val="1"/>
        <c:lblOffset val="100"/>
        <c:baseTimeUnit val="years"/>
      </c:dateAx>
      <c:valAx>
        <c:axId val="858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5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61.36</c:v>
                </c:pt>
                <c:pt idx="1">
                  <c:v>66.83</c:v>
                </c:pt>
                <c:pt idx="2">
                  <c:v>69.150000000000006</c:v>
                </c:pt>
                <c:pt idx="3">
                  <c:v>65.319999999999993</c:v>
                </c:pt>
                <c:pt idx="4">
                  <c:v>46.56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02848"/>
        <c:axId val="8590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55.6</c:v>
                </c:pt>
                <c:pt idx="1">
                  <c:v>54.43</c:v>
                </c:pt>
                <c:pt idx="2">
                  <c:v>53.81</c:v>
                </c:pt>
                <c:pt idx="3">
                  <c:v>53.62</c:v>
                </c:pt>
                <c:pt idx="4">
                  <c:v>53.41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02848"/>
        <c:axId val="85904768"/>
      </c:lineChart>
      <c:dateAx>
        <c:axId val="8590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04768"/>
        <c:crosses val="autoZero"/>
        <c:auto val="1"/>
        <c:lblOffset val="100"/>
        <c:baseTimeUnit val="years"/>
      </c:dateAx>
      <c:valAx>
        <c:axId val="8590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0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149.15</c:v>
                </c:pt>
                <c:pt idx="1">
                  <c:v>137.38</c:v>
                </c:pt>
                <c:pt idx="2">
                  <c:v>136.54</c:v>
                </c:pt>
                <c:pt idx="3">
                  <c:v>145.53</c:v>
                </c:pt>
                <c:pt idx="4">
                  <c:v>173.52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18592"/>
        <c:axId val="871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275.86</c:v>
                </c:pt>
                <c:pt idx="1">
                  <c:v>279.8</c:v>
                </c:pt>
                <c:pt idx="2">
                  <c:v>284.64999999999998</c:v>
                </c:pt>
                <c:pt idx="3">
                  <c:v>287.7</c:v>
                </c:pt>
                <c:pt idx="4">
                  <c:v>277.39999999999998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18592"/>
        <c:axId val="87120512"/>
      </c:lineChart>
      <c:dateAx>
        <c:axId val="8711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20512"/>
        <c:crosses val="autoZero"/>
        <c:auto val="1"/>
        <c:lblOffset val="100"/>
        <c:baseTimeUnit val="years"/>
      </c:dateAx>
      <c:valAx>
        <c:axId val="871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1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三重県　南伊勢町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D2</v>
      </c>
      <c r="X8" s="49"/>
      <c r="Y8" s="49"/>
      <c r="Z8" s="49"/>
      <c r="AA8" s="49"/>
      <c r="AB8" s="49"/>
      <c r="AC8" s="49"/>
      <c r="AD8" s="50" t="s">
        <v>123</v>
      </c>
      <c r="AE8" s="50"/>
      <c r="AF8" s="50"/>
      <c r="AG8" s="50"/>
      <c r="AH8" s="50"/>
      <c r="AI8" s="50"/>
      <c r="AJ8" s="50"/>
      <c r="AK8" s="2"/>
      <c r="AL8" s="51">
        <f>データ!$R$6</f>
        <v>13521</v>
      </c>
      <c r="AM8" s="51"/>
      <c r="AN8" s="51"/>
      <c r="AO8" s="51"/>
      <c r="AP8" s="51"/>
      <c r="AQ8" s="51"/>
      <c r="AR8" s="51"/>
      <c r="AS8" s="51"/>
      <c r="AT8" s="46">
        <f>データ!$S$6</f>
        <v>241.89</v>
      </c>
      <c r="AU8" s="46"/>
      <c r="AV8" s="46"/>
      <c r="AW8" s="46"/>
      <c r="AX8" s="46"/>
      <c r="AY8" s="46"/>
      <c r="AZ8" s="46"/>
      <c r="BA8" s="46"/>
      <c r="BB8" s="46">
        <f>データ!$T$6</f>
        <v>55.9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42.54</v>
      </c>
      <c r="Q10" s="46"/>
      <c r="R10" s="46"/>
      <c r="S10" s="46"/>
      <c r="T10" s="46"/>
      <c r="U10" s="46"/>
      <c r="V10" s="46"/>
      <c r="W10" s="51">
        <f>データ!$Q$6</f>
        <v>1620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5694</v>
      </c>
      <c r="AM10" s="51"/>
      <c r="AN10" s="51"/>
      <c r="AO10" s="51"/>
      <c r="AP10" s="51"/>
      <c r="AQ10" s="51"/>
      <c r="AR10" s="51"/>
      <c r="AS10" s="51"/>
      <c r="AT10" s="46">
        <f>データ!$V$6</f>
        <v>56.4</v>
      </c>
      <c r="AU10" s="46"/>
      <c r="AV10" s="46"/>
      <c r="AW10" s="46"/>
      <c r="AX10" s="46"/>
      <c r="AY10" s="46"/>
      <c r="AZ10" s="46"/>
      <c r="BA10" s="46"/>
      <c r="BB10" s="46">
        <f>データ!$W$6</f>
        <v>100.96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26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27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28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29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31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32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33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34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37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38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39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54</v>
      </c>
      <c r="N85" s="27" t="s">
        <v>54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56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65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66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68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69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70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71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72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73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74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75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76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77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78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85</v>
      </c>
      <c r="N5" s="33" t="s">
        <v>86</v>
      </c>
      <c r="O5" s="33" t="s">
        <v>87</v>
      </c>
      <c r="P5" s="33" t="s">
        <v>88</v>
      </c>
      <c r="Q5" s="33" t="s">
        <v>89</v>
      </c>
      <c r="R5" s="33" t="s">
        <v>90</v>
      </c>
      <c r="S5" s="33" t="s">
        <v>91</v>
      </c>
      <c r="T5" s="33" t="s">
        <v>92</v>
      </c>
      <c r="U5" s="33" t="s">
        <v>93</v>
      </c>
      <c r="V5" s="33" t="s">
        <v>94</v>
      </c>
      <c r="W5" s="33" t="s">
        <v>95</v>
      </c>
      <c r="X5" s="33" t="s">
        <v>96</v>
      </c>
      <c r="Y5" s="33" t="s">
        <v>97</v>
      </c>
      <c r="Z5" s="33" t="s">
        <v>98</v>
      </c>
      <c r="AA5" s="33" t="s">
        <v>99</v>
      </c>
      <c r="AB5" s="33" t="s">
        <v>100</v>
      </c>
      <c r="AC5" s="33" t="s">
        <v>101</v>
      </c>
      <c r="AD5" s="33" t="s">
        <v>102</v>
      </c>
      <c r="AE5" s="33" t="s">
        <v>103</v>
      </c>
      <c r="AF5" s="33" t="s">
        <v>104</v>
      </c>
      <c r="AG5" s="33" t="s">
        <v>105</v>
      </c>
      <c r="AH5" s="33" t="s">
        <v>41</v>
      </c>
      <c r="AI5" s="33" t="s">
        <v>96</v>
      </c>
      <c r="AJ5" s="33" t="s">
        <v>97</v>
      </c>
      <c r="AK5" s="33" t="s">
        <v>98</v>
      </c>
      <c r="AL5" s="33" t="s">
        <v>99</v>
      </c>
      <c r="AM5" s="33" t="s">
        <v>100</v>
      </c>
      <c r="AN5" s="33" t="s">
        <v>101</v>
      </c>
      <c r="AO5" s="33" t="s">
        <v>102</v>
      </c>
      <c r="AP5" s="33" t="s">
        <v>103</v>
      </c>
      <c r="AQ5" s="33" t="s">
        <v>104</v>
      </c>
      <c r="AR5" s="33" t="s">
        <v>105</v>
      </c>
      <c r="AS5" s="33" t="s">
        <v>106</v>
      </c>
      <c r="AT5" s="33" t="s">
        <v>96</v>
      </c>
      <c r="AU5" s="33" t="s">
        <v>97</v>
      </c>
      <c r="AV5" s="33" t="s">
        <v>98</v>
      </c>
      <c r="AW5" s="33" t="s">
        <v>99</v>
      </c>
      <c r="AX5" s="33" t="s">
        <v>100</v>
      </c>
      <c r="AY5" s="33" t="s">
        <v>101</v>
      </c>
      <c r="AZ5" s="33" t="s">
        <v>102</v>
      </c>
      <c r="BA5" s="33" t="s">
        <v>103</v>
      </c>
      <c r="BB5" s="33" t="s">
        <v>104</v>
      </c>
      <c r="BC5" s="33" t="s">
        <v>105</v>
      </c>
      <c r="BD5" s="33" t="s">
        <v>106</v>
      </c>
      <c r="BE5" s="33" t="s">
        <v>96</v>
      </c>
      <c r="BF5" s="33" t="s">
        <v>97</v>
      </c>
      <c r="BG5" s="33" t="s">
        <v>98</v>
      </c>
      <c r="BH5" s="33" t="s">
        <v>99</v>
      </c>
      <c r="BI5" s="33" t="s">
        <v>100</v>
      </c>
      <c r="BJ5" s="33" t="s">
        <v>101</v>
      </c>
      <c r="BK5" s="33" t="s">
        <v>102</v>
      </c>
      <c r="BL5" s="33" t="s">
        <v>103</v>
      </c>
      <c r="BM5" s="33" t="s">
        <v>104</v>
      </c>
      <c r="BN5" s="33" t="s">
        <v>105</v>
      </c>
      <c r="BO5" s="33" t="s">
        <v>106</v>
      </c>
      <c r="BP5" s="33" t="s">
        <v>96</v>
      </c>
      <c r="BQ5" s="33" t="s">
        <v>97</v>
      </c>
      <c r="BR5" s="33" t="s">
        <v>98</v>
      </c>
      <c r="BS5" s="33" t="s">
        <v>99</v>
      </c>
      <c r="BT5" s="33" t="s">
        <v>100</v>
      </c>
      <c r="BU5" s="33" t="s">
        <v>101</v>
      </c>
      <c r="BV5" s="33" t="s">
        <v>102</v>
      </c>
      <c r="BW5" s="33" t="s">
        <v>103</v>
      </c>
      <c r="BX5" s="33" t="s">
        <v>104</v>
      </c>
      <c r="BY5" s="33" t="s">
        <v>105</v>
      </c>
      <c r="BZ5" s="33" t="s">
        <v>106</v>
      </c>
      <c r="CA5" s="33" t="s">
        <v>96</v>
      </c>
      <c r="CB5" s="33" t="s">
        <v>97</v>
      </c>
      <c r="CC5" s="33" t="s">
        <v>98</v>
      </c>
      <c r="CD5" s="33" t="s">
        <v>99</v>
      </c>
      <c r="CE5" s="33" t="s">
        <v>100</v>
      </c>
      <c r="CF5" s="33" t="s">
        <v>101</v>
      </c>
      <c r="CG5" s="33" t="s">
        <v>102</v>
      </c>
      <c r="CH5" s="33" t="s">
        <v>103</v>
      </c>
      <c r="CI5" s="33" t="s">
        <v>104</v>
      </c>
      <c r="CJ5" s="33" t="s">
        <v>105</v>
      </c>
      <c r="CK5" s="33" t="s">
        <v>106</v>
      </c>
      <c r="CL5" s="33" t="s">
        <v>96</v>
      </c>
      <c r="CM5" s="33" t="s">
        <v>97</v>
      </c>
      <c r="CN5" s="33" t="s">
        <v>98</v>
      </c>
      <c r="CO5" s="33" t="s">
        <v>99</v>
      </c>
      <c r="CP5" s="33" t="s">
        <v>100</v>
      </c>
      <c r="CQ5" s="33" t="s">
        <v>101</v>
      </c>
      <c r="CR5" s="33" t="s">
        <v>102</v>
      </c>
      <c r="CS5" s="33" t="s">
        <v>103</v>
      </c>
      <c r="CT5" s="33" t="s">
        <v>104</v>
      </c>
      <c r="CU5" s="33" t="s">
        <v>105</v>
      </c>
      <c r="CV5" s="33" t="s">
        <v>106</v>
      </c>
      <c r="CW5" s="33" t="s">
        <v>96</v>
      </c>
      <c r="CX5" s="33" t="s">
        <v>97</v>
      </c>
      <c r="CY5" s="33" t="s">
        <v>98</v>
      </c>
      <c r="CZ5" s="33" t="s">
        <v>99</v>
      </c>
      <c r="DA5" s="33" t="s">
        <v>100</v>
      </c>
      <c r="DB5" s="33" t="s">
        <v>101</v>
      </c>
      <c r="DC5" s="33" t="s">
        <v>102</v>
      </c>
      <c r="DD5" s="33" t="s">
        <v>103</v>
      </c>
      <c r="DE5" s="33" t="s">
        <v>104</v>
      </c>
      <c r="DF5" s="33" t="s">
        <v>105</v>
      </c>
      <c r="DG5" s="33" t="s">
        <v>106</v>
      </c>
      <c r="DH5" s="33" t="s">
        <v>96</v>
      </c>
      <c r="DI5" s="33" t="s">
        <v>97</v>
      </c>
      <c r="DJ5" s="33" t="s">
        <v>98</v>
      </c>
      <c r="DK5" s="33" t="s">
        <v>99</v>
      </c>
      <c r="DL5" s="33" t="s">
        <v>100</v>
      </c>
      <c r="DM5" s="33" t="s">
        <v>101</v>
      </c>
      <c r="DN5" s="33" t="s">
        <v>102</v>
      </c>
      <c r="DO5" s="33" t="s">
        <v>103</v>
      </c>
      <c r="DP5" s="33" t="s">
        <v>104</v>
      </c>
      <c r="DQ5" s="33" t="s">
        <v>105</v>
      </c>
      <c r="DR5" s="33" t="s">
        <v>106</v>
      </c>
      <c r="DS5" s="33" t="s">
        <v>96</v>
      </c>
      <c r="DT5" s="33" t="s">
        <v>97</v>
      </c>
      <c r="DU5" s="33" t="s">
        <v>98</v>
      </c>
      <c r="DV5" s="33" t="s">
        <v>99</v>
      </c>
      <c r="DW5" s="33" t="s">
        <v>100</v>
      </c>
      <c r="DX5" s="33" t="s">
        <v>101</v>
      </c>
      <c r="DY5" s="33" t="s">
        <v>102</v>
      </c>
      <c r="DZ5" s="33" t="s">
        <v>103</v>
      </c>
      <c r="EA5" s="33" t="s">
        <v>104</v>
      </c>
      <c r="EB5" s="33" t="s">
        <v>105</v>
      </c>
      <c r="EC5" s="33" t="s">
        <v>106</v>
      </c>
      <c r="ED5" s="33" t="s">
        <v>96</v>
      </c>
      <c r="EE5" s="33" t="s">
        <v>97</v>
      </c>
      <c r="EF5" s="33" t="s">
        <v>98</v>
      </c>
      <c r="EG5" s="33" t="s">
        <v>99</v>
      </c>
      <c r="EH5" s="33" t="s">
        <v>100</v>
      </c>
      <c r="EI5" s="33" t="s">
        <v>101</v>
      </c>
      <c r="EJ5" s="33" t="s">
        <v>102</v>
      </c>
      <c r="EK5" s="33" t="s">
        <v>103</v>
      </c>
      <c r="EL5" s="33" t="s">
        <v>104</v>
      </c>
      <c r="EM5" s="33" t="s">
        <v>105</v>
      </c>
      <c r="EN5" s="33" t="s">
        <v>106</v>
      </c>
    </row>
    <row r="6" spans="1:144" s="37" customFormat="1">
      <c r="A6" s="29" t="s">
        <v>107</v>
      </c>
      <c r="B6" s="34">
        <f>B7</f>
        <v>2016</v>
      </c>
      <c r="C6" s="34">
        <f t="shared" ref="C6:W6" si="3">C7</f>
        <v>244724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三重県　南伊勢町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42.54</v>
      </c>
      <c r="Q6" s="35">
        <f t="shared" si="3"/>
        <v>1620</v>
      </c>
      <c r="R6" s="35">
        <f t="shared" si="3"/>
        <v>13521</v>
      </c>
      <c r="S6" s="35">
        <f t="shared" si="3"/>
        <v>241.89</v>
      </c>
      <c r="T6" s="35">
        <f t="shared" si="3"/>
        <v>55.9</v>
      </c>
      <c r="U6" s="35">
        <f t="shared" si="3"/>
        <v>5694</v>
      </c>
      <c r="V6" s="35">
        <f t="shared" si="3"/>
        <v>56.4</v>
      </c>
      <c r="W6" s="35">
        <f t="shared" si="3"/>
        <v>100.96</v>
      </c>
      <c r="X6" s="36">
        <f>IF(X7="",NA(),X7)</f>
        <v>71.010000000000005</v>
      </c>
      <c r="Y6" s="36">
        <f t="shared" ref="Y6:AG6" si="4">IF(Y7="",NA(),Y7)</f>
        <v>76.87</v>
      </c>
      <c r="Z6" s="36">
        <f t="shared" si="4"/>
        <v>76.97</v>
      </c>
      <c r="AA6" s="36">
        <f t="shared" si="4"/>
        <v>72.91</v>
      </c>
      <c r="AB6" s="36">
        <f t="shared" si="4"/>
        <v>95.93</v>
      </c>
      <c r="AC6" s="36">
        <f t="shared" si="4"/>
        <v>73.63</v>
      </c>
      <c r="AD6" s="36">
        <f t="shared" si="4"/>
        <v>75.709999999999994</v>
      </c>
      <c r="AE6" s="36">
        <f t="shared" si="4"/>
        <v>75.09</v>
      </c>
      <c r="AF6" s="36">
        <f t="shared" si="4"/>
        <v>75.34</v>
      </c>
      <c r="AG6" s="36">
        <f t="shared" si="4"/>
        <v>76.650000000000006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1205.75</v>
      </c>
      <c r="BF6" s="36">
        <f t="shared" ref="BF6:BN6" si="7">IF(BF7="",NA(),BF7)</f>
        <v>1218.6099999999999</v>
      </c>
      <c r="BG6" s="36">
        <f t="shared" si="7"/>
        <v>1204.8399999999999</v>
      </c>
      <c r="BH6" s="36">
        <f t="shared" si="7"/>
        <v>1279.57</v>
      </c>
      <c r="BI6" s="36">
        <f t="shared" si="7"/>
        <v>1699.33</v>
      </c>
      <c r="BJ6" s="36">
        <f t="shared" si="7"/>
        <v>1158.82</v>
      </c>
      <c r="BK6" s="36">
        <f t="shared" si="7"/>
        <v>1167.7</v>
      </c>
      <c r="BL6" s="36">
        <f t="shared" si="7"/>
        <v>1228.58</v>
      </c>
      <c r="BM6" s="36">
        <f t="shared" si="7"/>
        <v>1280.18</v>
      </c>
      <c r="BN6" s="36">
        <f t="shared" si="7"/>
        <v>1346.23</v>
      </c>
      <c r="BO6" s="35" t="str">
        <f>IF(BO7="","",IF(BO7="-","【-】","【"&amp;SUBSTITUTE(TEXT(BO7,"#,##0.00"),"-","△")&amp;"】"))</f>
        <v>【1,280.76】</v>
      </c>
      <c r="BP6" s="36">
        <f>IF(BP7="",NA(),BP7)</f>
        <v>61.36</v>
      </c>
      <c r="BQ6" s="36">
        <f t="shared" ref="BQ6:BY6" si="8">IF(BQ7="",NA(),BQ7)</f>
        <v>66.83</v>
      </c>
      <c r="BR6" s="36">
        <f t="shared" si="8"/>
        <v>69.150000000000006</v>
      </c>
      <c r="BS6" s="36">
        <f t="shared" si="8"/>
        <v>65.319999999999993</v>
      </c>
      <c r="BT6" s="36">
        <f t="shared" si="8"/>
        <v>46.56</v>
      </c>
      <c r="BU6" s="36">
        <f t="shared" si="8"/>
        <v>55.6</v>
      </c>
      <c r="BV6" s="36">
        <f t="shared" si="8"/>
        <v>54.43</v>
      </c>
      <c r="BW6" s="36">
        <f t="shared" si="8"/>
        <v>53.81</v>
      </c>
      <c r="BX6" s="36">
        <f t="shared" si="8"/>
        <v>53.62</v>
      </c>
      <c r="BY6" s="36">
        <f t="shared" si="8"/>
        <v>53.41</v>
      </c>
      <c r="BZ6" s="35" t="str">
        <f>IF(BZ7="","",IF(BZ7="-","【-】","【"&amp;SUBSTITUTE(TEXT(BZ7,"#,##0.00"),"-","△")&amp;"】"))</f>
        <v>【53.06】</v>
      </c>
      <c r="CA6" s="36">
        <f>IF(CA7="",NA(),CA7)</f>
        <v>149.15</v>
      </c>
      <c r="CB6" s="36">
        <f t="shared" ref="CB6:CJ6" si="9">IF(CB7="",NA(),CB7)</f>
        <v>137.38</v>
      </c>
      <c r="CC6" s="36">
        <f t="shared" si="9"/>
        <v>136.54</v>
      </c>
      <c r="CD6" s="36">
        <f t="shared" si="9"/>
        <v>145.53</v>
      </c>
      <c r="CE6" s="36">
        <f t="shared" si="9"/>
        <v>173.52</v>
      </c>
      <c r="CF6" s="36">
        <f t="shared" si="9"/>
        <v>275.86</v>
      </c>
      <c r="CG6" s="36">
        <f t="shared" si="9"/>
        <v>279.8</v>
      </c>
      <c r="CH6" s="36">
        <f t="shared" si="9"/>
        <v>284.64999999999998</v>
      </c>
      <c r="CI6" s="36">
        <f t="shared" si="9"/>
        <v>287.7</v>
      </c>
      <c r="CJ6" s="36">
        <f t="shared" si="9"/>
        <v>277.39999999999998</v>
      </c>
      <c r="CK6" s="35" t="str">
        <f>IF(CK7="","",IF(CK7="-","【-】","【"&amp;SUBSTITUTE(TEXT(CK7,"#,##0.00"),"-","△")&amp;"】"))</f>
        <v>【314.83】</v>
      </c>
      <c r="CL6" s="36">
        <f>IF(CL7="",NA(),CL7)</f>
        <v>125.61</v>
      </c>
      <c r="CM6" s="36">
        <f t="shared" ref="CM6:CU6" si="10">IF(CM7="",NA(),CM7)</f>
        <v>118.67</v>
      </c>
      <c r="CN6" s="36">
        <f t="shared" si="10"/>
        <v>122.19</v>
      </c>
      <c r="CO6" s="36">
        <f t="shared" si="10"/>
        <v>119.64</v>
      </c>
      <c r="CP6" s="36">
        <f t="shared" si="10"/>
        <v>20.67</v>
      </c>
      <c r="CQ6" s="36">
        <f t="shared" si="10"/>
        <v>60.66</v>
      </c>
      <c r="CR6" s="36">
        <f t="shared" si="10"/>
        <v>60.17</v>
      </c>
      <c r="CS6" s="36">
        <f t="shared" si="10"/>
        <v>58.96</v>
      </c>
      <c r="CT6" s="36">
        <f t="shared" si="10"/>
        <v>58.1</v>
      </c>
      <c r="CU6" s="36">
        <f t="shared" si="10"/>
        <v>56.19</v>
      </c>
      <c r="CV6" s="35" t="str">
        <f>IF(CV7="","",IF(CV7="-","【-】","【"&amp;SUBSTITUTE(TEXT(CV7,"#,##0.00"),"-","△")&amp;"】"))</f>
        <v>【56.28】</v>
      </c>
      <c r="CW6" s="36">
        <f>IF(CW7="",NA(),CW7)</f>
        <v>54.64</v>
      </c>
      <c r="CX6" s="36">
        <f t="shared" ref="CX6:DF6" si="11">IF(CX7="",NA(),CX7)</f>
        <v>56.48</v>
      </c>
      <c r="CY6" s="36">
        <f t="shared" si="11"/>
        <v>54.02</v>
      </c>
      <c r="CZ6" s="36">
        <f t="shared" si="11"/>
        <v>53.35</v>
      </c>
      <c r="DA6" s="36">
        <f t="shared" si="11"/>
        <v>64.180000000000007</v>
      </c>
      <c r="DB6" s="36">
        <f t="shared" si="11"/>
        <v>77.319999999999993</v>
      </c>
      <c r="DC6" s="36">
        <f t="shared" si="11"/>
        <v>76.680000000000007</v>
      </c>
      <c r="DD6" s="36">
        <f t="shared" si="11"/>
        <v>76.58</v>
      </c>
      <c r="DE6" s="36">
        <f t="shared" si="11"/>
        <v>76.69</v>
      </c>
      <c r="DF6" s="36">
        <f t="shared" si="11"/>
        <v>77.180000000000007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3.5</v>
      </c>
      <c r="EE6" s="36">
        <f t="shared" ref="EE6:EM6" si="14">IF(EE7="",NA(),EE7)</f>
        <v>0.83</v>
      </c>
      <c r="EF6" s="36">
        <f t="shared" si="14"/>
        <v>0.78</v>
      </c>
      <c r="EG6" s="36">
        <f t="shared" si="14"/>
        <v>0.54</v>
      </c>
      <c r="EH6" s="36">
        <f t="shared" si="14"/>
        <v>4.96</v>
      </c>
      <c r="EI6" s="36">
        <f t="shared" si="14"/>
        <v>0.69</v>
      </c>
      <c r="EJ6" s="36">
        <f t="shared" si="14"/>
        <v>0.89</v>
      </c>
      <c r="EK6" s="36">
        <f t="shared" si="14"/>
        <v>0.98</v>
      </c>
      <c r="EL6" s="36">
        <f t="shared" si="14"/>
        <v>0.76</v>
      </c>
      <c r="EM6" s="36">
        <f t="shared" si="14"/>
        <v>0.8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244724</v>
      </c>
      <c r="D7" s="38">
        <v>47</v>
      </c>
      <c r="E7" s="38">
        <v>1</v>
      </c>
      <c r="F7" s="38">
        <v>0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 t="s">
        <v>114</v>
      </c>
      <c r="P7" s="39">
        <v>42.54</v>
      </c>
      <c r="Q7" s="39">
        <v>1620</v>
      </c>
      <c r="R7" s="39">
        <v>13521</v>
      </c>
      <c r="S7" s="39">
        <v>241.89</v>
      </c>
      <c r="T7" s="39">
        <v>55.9</v>
      </c>
      <c r="U7" s="39">
        <v>5694</v>
      </c>
      <c r="V7" s="39">
        <v>56.4</v>
      </c>
      <c r="W7" s="39">
        <v>100.96</v>
      </c>
      <c r="X7" s="39">
        <v>71.010000000000005</v>
      </c>
      <c r="Y7" s="39">
        <v>76.87</v>
      </c>
      <c r="Z7" s="39">
        <v>76.97</v>
      </c>
      <c r="AA7" s="39">
        <v>72.91</v>
      </c>
      <c r="AB7" s="39">
        <v>95.93</v>
      </c>
      <c r="AC7" s="39">
        <v>73.63</v>
      </c>
      <c r="AD7" s="39">
        <v>75.709999999999994</v>
      </c>
      <c r="AE7" s="39">
        <v>75.09</v>
      </c>
      <c r="AF7" s="39">
        <v>75.34</v>
      </c>
      <c r="AG7" s="39">
        <v>76.650000000000006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1205.75</v>
      </c>
      <c r="BF7" s="39">
        <v>1218.6099999999999</v>
      </c>
      <c r="BG7" s="39">
        <v>1204.8399999999999</v>
      </c>
      <c r="BH7" s="39">
        <v>1279.57</v>
      </c>
      <c r="BI7" s="39">
        <v>1699.33</v>
      </c>
      <c r="BJ7" s="39">
        <v>1158.82</v>
      </c>
      <c r="BK7" s="39">
        <v>1167.7</v>
      </c>
      <c r="BL7" s="39">
        <v>1228.58</v>
      </c>
      <c r="BM7" s="39">
        <v>1280.18</v>
      </c>
      <c r="BN7" s="39">
        <v>1346.23</v>
      </c>
      <c r="BO7" s="39">
        <v>1280.76</v>
      </c>
      <c r="BP7" s="39">
        <v>61.36</v>
      </c>
      <c r="BQ7" s="39">
        <v>66.83</v>
      </c>
      <c r="BR7" s="39">
        <v>69.150000000000006</v>
      </c>
      <c r="BS7" s="39">
        <v>65.319999999999993</v>
      </c>
      <c r="BT7" s="39">
        <v>46.56</v>
      </c>
      <c r="BU7" s="39">
        <v>55.6</v>
      </c>
      <c r="BV7" s="39">
        <v>54.43</v>
      </c>
      <c r="BW7" s="39">
        <v>53.81</v>
      </c>
      <c r="BX7" s="39">
        <v>53.62</v>
      </c>
      <c r="BY7" s="39">
        <v>53.41</v>
      </c>
      <c r="BZ7" s="39">
        <v>53.06</v>
      </c>
      <c r="CA7" s="39">
        <v>149.15</v>
      </c>
      <c r="CB7" s="39">
        <v>137.38</v>
      </c>
      <c r="CC7" s="39">
        <v>136.54</v>
      </c>
      <c r="CD7" s="39">
        <v>145.53</v>
      </c>
      <c r="CE7" s="39">
        <v>173.52</v>
      </c>
      <c r="CF7" s="39">
        <v>275.86</v>
      </c>
      <c r="CG7" s="39">
        <v>279.8</v>
      </c>
      <c r="CH7" s="39">
        <v>284.64999999999998</v>
      </c>
      <c r="CI7" s="39">
        <v>287.7</v>
      </c>
      <c r="CJ7" s="39">
        <v>277.39999999999998</v>
      </c>
      <c r="CK7" s="39">
        <v>314.83</v>
      </c>
      <c r="CL7" s="39">
        <v>125.61</v>
      </c>
      <c r="CM7" s="39">
        <v>118.67</v>
      </c>
      <c r="CN7" s="39">
        <v>122.19</v>
      </c>
      <c r="CO7" s="39">
        <v>119.64</v>
      </c>
      <c r="CP7" s="39">
        <v>20.67</v>
      </c>
      <c r="CQ7" s="39">
        <v>60.66</v>
      </c>
      <c r="CR7" s="39">
        <v>60.17</v>
      </c>
      <c r="CS7" s="39">
        <v>58.96</v>
      </c>
      <c r="CT7" s="39">
        <v>58.1</v>
      </c>
      <c r="CU7" s="39">
        <v>56.19</v>
      </c>
      <c r="CV7" s="39">
        <v>56.28</v>
      </c>
      <c r="CW7" s="39">
        <v>54.64</v>
      </c>
      <c r="CX7" s="39">
        <v>56.48</v>
      </c>
      <c r="CY7" s="39">
        <v>54.02</v>
      </c>
      <c r="CZ7" s="39">
        <v>53.35</v>
      </c>
      <c r="DA7" s="39">
        <v>64.180000000000007</v>
      </c>
      <c r="DB7" s="39">
        <v>77.319999999999993</v>
      </c>
      <c r="DC7" s="39">
        <v>76.680000000000007</v>
      </c>
      <c r="DD7" s="39">
        <v>76.58</v>
      </c>
      <c r="DE7" s="39">
        <v>76.69</v>
      </c>
      <c r="DF7" s="39">
        <v>77.180000000000007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3.5</v>
      </c>
      <c r="EE7" s="39">
        <v>0.83</v>
      </c>
      <c r="EF7" s="39">
        <v>0.78</v>
      </c>
      <c r="EG7" s="39">
        <v>0.54</v>
      </c>
      <c r="EH7" s="39">
        <v>4.96</v>
      </c>
      <c r="EI7" s="39">
        <v>0.69</v>
      </c>
      <c r="EJ7" s="39">
        <v>0.89</v>
      </c>
      <c r="EK7" s="39">
        <v>0.98</v>
      </c>
      <c r="EL7" s="39">
        <v>0.76</v>
      </c>
      <c r="EM7" s="39">
        <v>0.8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115</v>
      </c>
      <c r="C9" s="41" t="s">
        <v>116</v>
      </c>
      <c r="D9" s="41" t="s">
        <v>117</v>
      </c>
      <c r="E9" s="41" t="s">
        <v>118</v>
      </c>
      <c r="F9" s="41" t="s">
        <v>119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2017-12-25T01:44:47Z</dcterms:created>
  <dcterms:modified xsi:type="dcterms:W3CDTF">2018-02-20T01:21:55Z</dcterms:modified>
  <cp:category/>
</cp:coreProperties>
</file>