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2815-user\Desktop\松尾用\提出送信用（自分PCから転送したもの）\H30.1.26公営企業に係る経営比較分析表（平成28年度決算）の分析等について\"/>
    </mc:Choice>
  </mc:AlternateContent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P10" i="4"/>
  <c r="I10" i="4"/>
  <c r="BB8" i="4"/>
  <c r="AT8" i="4"/>
  <c r="AL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<sst xmlns="http://schemas.openxmlformats.org/spreadsheetml/2006/main" count="232" uniqueCount="120">
  <si>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</si>
  <si>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</si>
  <si>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</si>
  <si>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</si>
  <si>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</si>
  <si>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</si>
  <si>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</si>
  <si>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</si>
  <si>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</si>
  <si>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</si>
  <si>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</si>
  <si>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</si>
  <si>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</si>
  <si>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</si>
  <si>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</si>
  <si>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</si>
  <si>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</si>
  <si>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</si>
  <si>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</si>
  <si>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</si>
  <si>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</si>
  <si>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</si>
  <si>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</si>
  <si>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</si>
  <si>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</si>
  <si>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</si>
  <si>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</si>
  <si>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</si>
  <si>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</si>
  <si>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</si>
  <si>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</si>
  <si>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</si>
  <si>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</si>
  <si>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</si>
  <si>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</si>
  <si>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</si>
  <si>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</si>
  <si>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</si>
  <si>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</si>
  <si>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</si>
  <si>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</si>
  <si>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</si>
  <si>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</si>
  <si>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</si>
  <si>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</si>
  <si>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</si>
  <si>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</si>
  <si>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</si>
  <si>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</si>
  <si>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</si>
  <si>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</si>
  <si>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</si>
  <si>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</si>
  <si>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</si>
  <si>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</si>
  <si>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</si>
  <si>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</si>
  <si>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</si>
  <si>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</si>
  <si>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</si>
  <si>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</si>
  <si>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</si>
  <si>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</si>
  <si>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</si>
  <si>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</si>
  <si>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</si>
  <si>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</si>
  <si>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</si>
  <si>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</si>
  <si>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</si>
  <si>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</si>
  <si>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</si>
  <si>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</si>
  <si>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</si>
  <si>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</si>
  <si>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</si>
  <si>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</si>
  <si>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</si>
  <si>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</si>
  <si>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</si>
  <si>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</si>
  <si>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</si>
  <si>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</si>
  <si>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</si>
  <si>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</si>
  <si>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</si>
  <si>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</si>
  <si>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</si>
  <si>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</si>
  <si>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</si>
  <si>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</si>
  <si>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</si>
  <si>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</si>
  <si>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</si>
  <si>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</si>
  <si>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</si>
  <si>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</si>
  <si>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</si>
  <si>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</si>
  <si>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</si>
  <si>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</si>
  <si>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</si>
  <si>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</si>
  <si>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</si>
  <si>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</si>
  <si>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三重県　紀宝町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</si>
  <si>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</si>
  <si>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</si>
  <si>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</si>
  <si>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</si>
  <si>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</si>
  <si>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</si>
  <si>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</si>
  <si>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</si>
  <si>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</si>
  <si>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</si>
  <si>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</si>
  <si>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平成27年度に料金改定を行ったこともあり、料金改定以降は経常収支比率は100％を上回っており、料金回収率も改善が見られた。しかし、類似団体と比べると平均値を下回っており、今後施設の更新にかかる財源などを確保する為にも、経営改善に向けた取組を継続していかなければならない。
累積欠損金比率は減少しているものの、まだまだ有している状態であり、0％となるよう経営改善を図っていく必要がある。
流動比率においては100％を上回っているが、類似団体と比べると平均値を下回っている。
企業債残高対給水収益比率は少しずつ改善してきてはいるが、類似団体の平均値には至っていない。
施設利用率については、余裕があり特に問題はないと思われる。
有収率は昨年と比べ若干減少しており、また、全国平均、類似団体と比べてもまだ低い状態にある為、有収率のさらなる向上に努めていかなくてはならない。</t>
    <rPh sb="12" eb="13">
      <t>オコナ</t>
    </rPh>
    <rPh sb="21" eb="23">
      <t>リョウキン</t>
    </rPh>
    <rPh sb="23" eb="25">
      <t>カイテイ</t>
    </rPh>
    <rPh sb="25" eb="27">
      <t>イコウ</t>
    </rPh>
    <rPh sb="85" eb="87">
      <t>コンゴ</t>
    </rPh>
    <rPh sb="316" eb="318">
      <t>サクネン</t>
    </rPh>
    <rPh sb="319" eb="320">
      <t>クラ</t>
    </rPh>
    <rPh sb="321" eb="323">
      <t>ジャッカン</t>
    </rPh>
    <rPh sb="323" eb="325">
      <t>ゲンショウ</t>
    </rPh>
    <phoneticPr fontId="4"/>
  </si>
  <si>
    <t>平成27年度に料金改定を行ったことにより、料金改定以降は経常収支比率は100％を上回っており、累積欠損金比率も減少してきている。今後とも費用の抑制及び収益の確保において改善を行い、累積欠損金比率を0％に近づけるよう努める。
有収率についてもさらなる向上の為、効率的に漏水修理を行っていく必要がある。
施設及び管路の老朽化が進んでおり、必要な財源を確保しつつ計画的な更新が必要である。</t>
    <rPh sb="0" eb="2">
      <t>ヘイセイ</t>
    </rPh>
    <rPh sb="4" eb="6">
      <t>ネンド</t>
    </rPh>
    <rPh sb="21" eb="23">
      <t>リョウキン</t>
    </rPh>
    <rPh sb="23" eb="25">
      <t>カイテイ</t>
    </rPh>
    <rPh sb="25" eb="27">
      <t>イコウ</t>
    </rPh>
    <rPh sb="150" eb="152">
      <t>シセツ</t>
    </rPh>
    <rPh sb="152" eb="153">
      <t>オヨ</t>
    </rPh>
    <phoneticPr fontId="4"/>
  </si>
  <si>
    <t>有形固定資産減価償却率が高く、資産の老朽化が進んでいる状況であるが、施設を更新する財源の確保が難しい状況である。
H27年度の管路経年化率及び管路更新率は、入力誤により0となっているが、管路経年化率は10.02％、管路更新率は0.30％である。　
管路経年化率は類似団体より低くなってはいるが、H28年度は管路更新率0％と更新が行えておらず、管路の老朽化は進行している。必要な財源を確保しつつ計画的な更新が必要である。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rPh sb="12" eb="13">
      <t>タカ</t>
    </rPh>
    <rPh sb="15" eb="17">
      <t>シサン</t>
    </rPh>
    <rPh sb="18" eb="21">
      <t>ロウキュウカ</t>
    </rPh>
    <rPh sb="22" eb="23">
      <t>スス</t>
    </rPh>
    <rPh sb="27" eb="29">
      <t>ジョウキョウ</t>
    </rPh>
    <rPh sb="34" eb="36">
      <t>シセツ</t>
    </rPh>
    <rPh sb="37" eb="39">
      <t>コウシン</t>
    </rPh>
    <rPh sb="41" eb="43">
      <t>ザイゲン</t>
    </rPh>
    <rPh sb="44" eb="46">
      <t>カクホ</t>
    </rPh>
    <rPh sb="47" eb="48">
      <t>ムズカ</t>
    </rPh>
    <rPh sb="50" eb="52">
      <t>ジョウキョウ</t>
    </rPh>
    <rPh sb="60" eb="61">
      <t>ネン</t>
    </rPh>
    <rPh sb="61" eb="62">
      <t>ド</t>
    </rPh>
    <rPh sb="137" eb="138">
      <t>ヒク</t>
    </rPh>
    <rPh sb="150" eb="151">
      <t>ネン</t>
    </rPh>
    <rPh sb="151" eb="152">
      <t>ド</t>
    </rPh>
    <rPh sb="161" eb="163">
      <t>コウシン</t>
    </rPh>
    <rPh sb="164" eb="165">
      <t>オコナ</t>
    </rPh>
    <rPh sb="178" eb="180">
      <t>シンコウ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</si>
</sst>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1.37</c:v>
                </c:pt>
                <c:pt idx="2">
                  <c:v>0.7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80600"/>
        <c:axId val="11657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</c:v>
                </c:pt>
                <c:pt idx="1">
                  <c:v>0.71</c:v>
                </c:pt>
                <c:pt idx="2">
                  <c:v>0.68</c:v>
                </c:pt>
                <c:pt idx="3">
                  <c:v>1.65</c:v>
                </c:pt>
                <c:pt idx="4">
                  <c:v>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80600"/>
        <c:axId val="116579264"/>
      </c:lineChart>
      <c:dateAx>
        <c:axId val="187780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579264"/>
        <c:crosses val="autoZero"/>
        <c:auto val="1"/>
        <c:lblOffset val="100"/>
        <c:baseTimeUnit val="years"/>
      </c:dateAx>
      <c:valAx>
        <c:axId val="11657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780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82.96</c:v>
                </c:pt>
                <c:pt idx="1">
                  <c:v>83.16</c:v>
                </c:pt>
                <c:pt idx="2">
                  <c:v>79.56</c:v>
                </c:pt>
                <c:pt idx="3">
                  <c:v>104.36</c:v>
                </c:pt>
                <c:pt idx="4">
                  <c:v>109.77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60888"/>
        <c:axId val="187065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108.33</c:v>
                </c:pt>
                <c:pt idx="1">
                  <c:v>107.95</c:v>
                </c:pt>
                <c:pt idx="2">
                  <c:v>109.49</c:v>
                </c:pt>
                <c:pt idx="3">
                  <c:v>111.06</c:v>
                </c:pt>
                <c:pt idx="4">
                  <c:v>111.34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60888"/>
        <c:axId val="187065368"/>
      </c:lineChart>
      <c:dateAx>
        <c:axId val="187060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065368"/>
        <c:crosses val="autoZero"/>
        <c:auto val="1"/>
        <c:lblOffset val="100"/>
        <c:baseTimeUnit val="years"/>
      </c:dateAx>
      <c:valAx>
        <c:axId val="187065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060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42.42</c:v>
                </c:pt>
                <c:pt idx="1">
                  <c:v>44.18</c:v>
                </c:pt>
                <c:pt idx="2">
                  <c:v>51.5</c:v>
                </c:pt>
                <c:pt idx="3">
                  <c:v>54.39</c:v>
                </c:pt>
                <c:pt idx="4">
                  <c:v>57.27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90512"/>
        <c:axId val="18779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37.799999999999997</c:v>
                </c:pt>
                <c:pt idx="1">
                  <c:v>38.520000000000003</c:v>
                </c:pt>
                <c:pt idx="2">
                  <c:v>46.67</c:v>
                </c:pt>
                <c:pt idx="3">
                  <c:v>47.7</c:v>
                </c:pt>
                <c:pt idx="4">
                  <c:v>48.14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90512"/>
        <c:axId val="187790896"/>
      </c:lineChart>
      <c:dateAx>
        <c:axId val="18779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790896"/>
        <c:crosses val="autoZero"/>
        <c:auto val="1"/>
        <c:lblOffset val="100"/>
        <c:baseTimeUnit val="years"/>
      </c:dateAx>
      <c:valAx>
        <c:axId val="18779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79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5.14</c:v>
                </c:pt>
                <c:pt idx="1">
                  <c:v>6.25</c:v>
                </c:pt>
                <c:pt idx="2">
                  <c:v>8.34</c:v>
                </c:pt>
                <c:pt idx="3" formatCode="#,##0.00;&quot;△&quot;#,##0.00">
                  <c:v>0</c:v>
                </c:pt>
                <c:pt idx="4">
                  <c:v>10.43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842136"/>
        <c:axId val="187846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8.2200000000000006</c:v>
                </c:pt>
                <c:pt idx="1">
                  <c:v>9.43</c:v>
                </c:pt>
                <c:pt idx="2">
                  <c:v>10.029999999999999</c:v>
                </c:pt>
                <c:pt idx="3">
                  <c:v>7.26</c:v>
                </c:pt>
                <c:pt idx="4">
                  <c:v>11.13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42136"/>
        <c:axId val="187846616"/>
      </c:lineChart>
      <c:dateAx>
        <c:axId val="187842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846616"/>
        <c:crosses val="autoZero"/>
        <c:auto val="1"/>
        <c:lblOffset val="100"/>
        <c:baseTimeUnit val="years"/>
      </c:dateAx>
      <c:valAx>
        <c:axId val="187846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842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185.92</c:v>
                </c:pt>
                <c:pt idx="1">
                  <c:v>211.54</c:v>
                </c:pt>
                <c:pt idx="2">
                  <c:v>149.59</c:v>
                </c:pt>
                <c:pt idx="3">
                  <c:v>123.31</c:v>
                </c:pt>
                <c:pt idx="4">
                  <c:v>109.97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27448"/>
        <c:axId val="18532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15.69</c:v>
                </c:pt>
                <c:pt idx="1">
                  <c:v>13.47</c:v>
                </c:pt>
                <c:pt idx="2">
                  <c:v>9.49</c:v>
                </c:pt>
                <c:pt idx="3">
                  <c:v>9.35</c:v>
                </c:pt>
                <c:pt idx="4">
                  <c:v>10.130000000000001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27448"/>
        <c:axId val="185327840"/>
      </c:lineChart>
      <c:dateAx>
        <c:axId val="185327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327840"/>
        <c:crosses val="autoZero"/>
        <c:auto val="1"/>
        <c:lblOffset val="100"/>
        <c:baseTimeUnit val="years"/>
      </c:dateAx>
      <c:valAx>
        <c:axId val="185327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327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693.77</c:v>
                </c:pt>
                <c:pt idx="1">
                  <c:v>255.45</c:v>
                </c:pt>
                <c:pt idx="2">
                  <c:v>85.63</c:v>
                </c:pt>
                <c:pt idx="3">
                  <c:v>103.72</c:v>
                </c:pt>
                <c:pt idx="4">
                  <c:v>144.68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29016"/>
        <c:axId val="18532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1159.4100000000001</c:v>
                </c:pt>
                <c:pt idx="1">
                  <c:v>1081.23</c:v>
                </c:pt>
                <c:pt idx="2">
                  <c:v>406.37</c:v>
                </c:pt>
                <c:pt idx="3">
                  <c:v>398.29</c:v>
                </c:pt>
                <c:pt idx="4">
                  <c:v>388.67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29016"/>
        <c:axId val="185329408"/>
      </c:lineChart>
      <c:dateAx>
        <c:axId val="185329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329408"/>
        <c:crosses val="autoZero"/>
        <c:auto val="1"/>
        <c:lblOffset val="100"/>
        <c:baseTimeUnit val="years"/>
      </c:dateAx>
      <c:valAx>
        <c:axId val="185329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329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920.4</c:v>
                </c:pt>
                <c:pt idx="1">
                  <c:v>877.48</c:v>
                </c:pt>
                <c:pt idx="2">
                  <c:v>737.29</c:v>
                </c:pt>
                <c:pt idx="3">
                  <c:v>591.87</c:v>
                </c:pt>
                <c:pt idx="4">
                  <c:v>543.83000000000004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30584"/>
        <c:axId val="187709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458</c:v>
                </c:pt>
                <c:pt idx="1">
                  <c:v>443.13</c:v>
                </c:pt>
                <c:pt idx="2">
                  <c:v>442.54</c:v>
                </c:pt>
                <c:pt idx="3">
                  <c:v>431</c:v>
                </c:pt>
                <c:pt idx="4">
                  <c:v>422.5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30584"/>
        <c:axId val="187709672"/>
      </c:lineChart>
      <c:dateAx>
        <c:axId val="185330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709672"/>
        <c:crosses val="autoZero"/>
        <c:auto val="1"/>
        <c:lblOffset val="100"/>
        <c:baseTimeUnit val="years"/>
      </c:dateAx>
      <c:valAx>
        <c:axId val="187709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330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71.05</c:v>
                </c:pt>
                <c:pt idx="1">
                  <c:v>70.650000000000006</c:v>
                </c:pt>
                <c:pt idx="2">
                  <c:v>67.36</c:v>
                </c:pt>
                <c:pt idx="3">
                  <c:v>90.98</c:v>
                </c:pt>
                <c:pt idx="4">
                  <c:v>96.24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27056"/>
        <c:axId val="185326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96.27</c:v>
                </c:pt>
                <c:pt idx="1">
                  <c:v>95.4</c:v>
                </c:pt>
                <c:pt idx="2">
                  <c:v>98.6</c:v>
                </c:pt>
                <c:pt idx="3">
                  <c:v>100.82</c:v>
                </c:pt>
                <c:pt idx="4">
                  <c:v>101.64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27056"/>
        <c:axId val="185326664"/>
      </c:lineChart>
      <c:dateAx>
        <c:axId val="18532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326664"/>
        <c:crosses val="autoZero"/>
        <c:auto val="1"/>
        <c:lblOffset val="100"/>
        <c:baseTimeUnit val="years"/>
      </c:dateAx>
      <c:valAx>
        <c:axId val="185326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32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203.36</c:v>
                </c:pt>
                <c:pt idx="1">
                  <c:v>204.79</c:v>
                </c:pt>
                <c:pt idx="2">
                  <c:v>215.16</c:v>
                </c:pt>
                <c:pt idx="3">
                  <c:v>187.56</c:v>
                </c:pt>
                <c:pt idx="4">
                  <c:v>182.83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10848"/>
        <c:axId val="187711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186.94</c:v>
                </c:pt>
                <c:pt idx="1">
                  <c:v>186.15</c:v>
                </c:pt>
                <c:pt idx="2">
                  <c:v>181.67</c:v>
                </c:pt>
                <c:pt idx="3">
                  <c:v>179.55</c:v>
                </c:pt>
                <c:pt idx="4">
                  <c:v>179.16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10848"/>
        <c:axId val="187711240"/>
      </c:lineChart>
      <c:dateAx>
        <c:axId val="18771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711240"/>
        <c:crosses val="autoZero"/>
        <c:auto val="1"/>
        <c:lblOffset val="100"/>
        <c:baseTimeUnit val="years"/>
      </c:dateAx>
      <c:valAx>
        <c:axId val="187711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71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74.63</c:v>
                </c:pt>
                <c:pt idx="1">
                  <c:v>78.290000000000006</c:v>
                </c:pt>
                <c:pt idx="2">
                  <c:v>75.22</c:v>
                </c:pt>
                <c:pt idx="3">
                  <c:v>69.069999999999993</c:v>
                </c:pt>
                <c:pt idx="4">
                  <c:v>69.37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12416"/>
        <c:axId val="187712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54.51</c:v>
                </c:pt>
                <c:pt idx="1">
                  <c:v>54.47</c:v>
                </c:pt>
                <c:pt idx="2">
                  <c:v>53.61</c:v>
                </c:pt>
                <c:pt idx="3">
                  <c:v>53.52</c:v>
                </c:pt>
                <c:pt idx="4">
                  <c:v>54.24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12416"/>
        <c:axId val="187712808"/>
      </c:lineChart>
      <c:dateAx>
        <c:axId val="187712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712808"/>
        <c:crosses val="autoZero"/>
        <c:auto val="1"/>
        <c:lblOffset val="100"/>
        <c:baseTimeUnit val="years"/>
      </c:dateAx>
      <c:valAx>
        <c:axId val="187712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712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66.91</c:v>
                </c:pt>
                <c:pt idx="1">
                  <c:v>68.22</c:v>
                </c:pt>
                <c:pt idx="2">
                  <c:v>69.97</c:v>
                </c:pt>
                <c:pt idx="3">
                  <c:v>75.260000000000005</c:v>
                </c:pt>
                <c:pt idx="4">
                  <c:v>74.510000000000005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924800"/>
        <c:axId val="187925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81.790000000000006</c:v>
                </c:pt>
                <c:pt idx="1">
                  <c:v>81.459999999999994</c:v>
                </c:pt>
                <c:pt idx="2">
                  <c:v>81.31</c:v>
                </c:pt>
                <c:pt idx="3">
                  <c:v>81.459999999999994</c:v>
                </c:pt>
                <c:pt idx="4">
                  <c:v>81.680000000000007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24800"/>
        <c:axId val="187925192"/>
      </c:lineChart>
      <c:dateAx>
        <c:axId val="18792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925192"/>
        <c:crosses val="autoZero"/>
        <c:auto val="1"/>
        <c:lblOffset val="100"/>
        <c:baseTimeUnit val="years"/>
      </c:dateAx>
      <c:valAx>
        <c:axId val="187925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924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H40" zoomScaleNormal="100" workbookViewId="0">
      <selection activeCell="BL47" sqref="BL47:BZ63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5" t="str">
        <f>データ!H6</f>
        <v>三重県　紀宝町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A7</v>
      </c>
      <c r="X8" s="59"/>
      <c r="Y8" s="59"/>
      <c r="Z8" s="59"/>
      <c r="AA8" s="59"/>
      <c r="AB8" s="59"/>
      <c r="AC8" s="59"/>
      <c r="AD8" s="60" t="s">
        <v>116</v>
      </c>
      <c r="AE8" s="60"/>
      <c r="AF8" s="60"/>
      <c r="AG8" s="60"/>
      <c r="AH8" s="60"/>
      <c r="AI8" s="60"/>
      <c r="AJ8" s="60"/>
      <c r="AK8" s="5"/>
      <c r="AL8" s="61">
        <f>データ!$R$6</f>
        <v>11386</v>
      </c>
      <c r="AM8" s="61"/>
      <c r="AN8" s="61"/>
      <c r="AO8" s="61"/>
      <c r="AP8" s="61"/>
      <c r="AQ8" s="61"/>
      <c r="AR8" s="61"/>
      <c r="AS8" s="61"/>
      <c r="AT8" s="51">
        <f>データ!$S$6</f>
        <v>79.62</v>
      </c>
      <c r="AU8" s="52"/>
      <c r="AV8" s="52"/>
      <c r="AW8" s="52"/>
      <c r="AX8" s="52"/>
      <c r="AY8" s="52"/>
      <c r="AZ8" s="52"/>
      <c r="BA8" s="52"/>
      <c r="BB8" s="53">
        <f>データ!$T$6</f>
        <v>143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33.479999999999997</v>
      </c>
      <c r="J10" s="52"/>
      <c r="K10" s="52"/>
      <c r="L10" s="52"/>
      <c r="M10" s="52"/>
      <c r="N10" s="52"/>
      <c r="O10" s="64"/>
      <c r="P10" s="53">
        <f>データ!$P$6</f>
        <v>95.9</v>
      </c>
      <c r="Q10" s="53"/>
      <c r="R10" s="53"/>
      <c r="S10" s="53"/>
      <c r="T10" s="53"/>
      <c r="U10" s="53"/>
      <c r="V10" s="53"/>
      <c r="W10" s="61">
        <f>データ!$Q$6</f>
        <v>3120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10838</v>
      </c>
      <c r="AM10" s="61"/>
      <c r="AN10" s="61"/>
      <c r="AO10" s="61"/>
      <c r="AP10" s="61"/>
      <c r="AQ10" s="61"/>
      <c r="AR10" s="61"/>
      <c r="AS10" s="61"/>
      <c r="AT10" s="51">
        <f>データ!$V$6</f>
        <v>15.86</v>
      </c>
      <c r="AU10" s="52"/>
      <c r="AV10" s="52"/>
      <c r="AW10" s="52"/>
      <c r="AX10" s="52"/>
      <c r="AY10" s="52"/>
      <c r="AZ10" s="52"/>
      <c r="BA10" s="52"/>
      <c r="BB10" s="53">
        <f>データ!$W$6</f>
        <v>683.35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117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119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118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245623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三重県　紀宝町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>
        <f t="shared" si="3"/>
        <v>0</v>
      </c>
      <c r="N6" s="35" t="str">
        <f t="shared" si="3"/>
        <v>-</v>
      </c>
      <c r="O6" s="35">
        <f t="shared" si="3"/>
        <v>33.479999999999997</v>
      </c>
      <c r="P6" s="35">
        <f t="shared" si="3"/>
        <v>95.9</v>
      </c>
      <c r="Q6" s="35">
        <f t="shared" si="3"/>
        <v>3120</v>
      </c>
      <c r="R6" s="35">
        <f t="shared" si="3"/>
        <v>11386</v>
      </c>
      <c r="S6" s="35">
        <f t="shared" si="3"/>
        <v>79.62</v>
      </c>
      <c r="T6" s="35">
        <f t="shared" si="3"/>
        <v>143</v>
      </c>
      <c r="U6" s="35">
        <f t="shared" si="3"/>
        <v>10838</v>
      </c>
      <c r="V6" s="35">
        <f t="shared" si="3"/>
        <v>15.86</v>
      </c>
      <c r="W6" s="35">
        <f t="shared" si="3"/>
        <v>683.35</v>
      </c>
      <c r="X6" s="36">
        <f>IF(X7="",NA(),X7)</f>
        <v>82.96</v>
      </c>
      <c r="Y6" s="36">
        <f t="shared" ref="Y6:AG6" si="4">IF(Y7="",NA(),Y7)</f>
        <v>83.16</v>
      </c>
      <c r="Z6" s="36">
        <f t="shared" si="4"/>
        <v>79.56</v>
      </c>
      <c r="AA6" s="36">
        <f t="shared" si="4"/>
        <v>104.36</v>
      </c>
      <c r="AB6" s="36">
        <f t="shared" si="4"/>
        <v>109.77</v>
      </c>
      <c r="AC6" s="36">
        <f t="shared" si="4"/>
        <v>108.33</v>
      </c>
      <c r="AD6" s="36">
        <f t="shared" si="4"/>
        <v>107.95</v>
      </c>
      <c r="AE6" s="36">
        <f t="shared" si="4"/>
        <v>109.49</v>
      </c>
      <c r="AF6" s="36">
        <f t="shared" si="4"/>
        <v>111.06</v>
      </c>
      <c r="AG6" s="36">
        <f t="shared" si="4"/>
        <v>111.34</v>
      </c>
      <c r="AH6" s="35" t="str">
        <f>IF(AH7="","",IF(AH7="-","【-】","【"&amp;SUBSTITUTE(TEXT(AH7,"#,##0.00"),"-","△")&amp;"】"))</f>
        <v>【114.35】</v>
      </c>
      <c r="AI6" s="36">
        <f>IF(AI7="",NA(),AI7)</f>
        <v>185.92</v>
      </c>
      <c r="AJ6" s="36">
        <f t="shared" ref="AJ6:AR6" si="5">IF(AJ7="",NA(),AJ7)</f>
        <v>211.54</v>
      </c>
      <c r="AK6" s="36">
        <f t="shared" si="5"/>
        <v>149.59</v>
      </c>
      <c r="AL6" s="36">
        <f t="shared" si="5"/>
        <v>123.31</v>
      </c>
      <c r="AM6" s="36">
        <f t="shared" si="5"/>
        <v>109.97</v>
      </c>
      <c r="AN6" s="36">
        <f t="shared" si="5"/>
        <v>15.69</v>
      </c>
      <c r="AO6" s="36">
        <f t="shared" si="5"/>
        <v>13.47</v>
      </c>
      <c r="AP6" s="36">
        <f t="shared" si="5"/>
        <v>9.49</v>
      </c>
      <c r="AQ6" s="36">
        <f t="shared" si="5"/>
        <v>9.35</v>
      </c>
      <c r="AR6" s="36">
        <f t="shared" si="5"/>
        <v>10.130000000000001</v>
      </c>
      <c r="AS6" s="35" t="str">
        <f>IF(AS7="","",IF(AS7="-","【-】","【"&amp;SUBSTITUTE(TEXT(AS7,"#,##0.00"),"-","△")&amp;"】"))</f>
        <v>【0.79】</v>
      </c>
      <c r="AT6" s="36">
        <f>IF(AT7="",NA(),AT7)</f>
        <v>693.77</v>
      </c>
      <c r="AU6" s="36">
        <f t="shared" ref="AU6:BC6" si="6">IF(AU7="",NA(),AU7)</f>
        <v>255.45</v>
      </c>
      <c r="AV6" s="36">
        <f t="shared" si="6"/>
        <v>85.63</v>
      </c>
      <c r="AW6" s="36">
        <f t="shared" si="6"/>
        <v>103.72</v>
      </c>
      <c r="AX6" s="36">
        <f t="shared" si="6"/>
        <v>144.68</v>
      </c>
      <c r="AY6" s="36">
        <f t="shared" si="6"/>
        <v>1159.4100000000001</v>
      </c>
      <c r="AZ6" s="36">
        <f t="shared" si="6"/>
        <v>1081.23</v>
      </c>
      <c r="BA6" s="36">
        <f t="shared" si="6"/>
        <v>406.37</v>
      </c>
      <c r="BB6" s="36">
        <f t="shared" si="6"/>
        <v>398.29</v>
      </c>
      <c r="BC6" s="36">
        <f t="shared" si="6"/>
        <v>388.67</v>
      </c>
      <c r="BD6" s="35" t="str">
        <f>IF(BD7="","",IF(BD7="-","【-】","【"&amp;SUBSTITUTE(TEXT(BD7,"#,##0.00"),"-","△")&amp;"】"))</f>
        <v>【262.87】</v>
      </c>
      <c r="BE6" s="36">
        <f>IF(BE7="",NA(),BE7)</f>
        <v>920.4</v>
      </c>
      <c r="BF6" s="36">
        <f t="shared" ref="BF6:BN6" si="7">IF(BF7="",NA(),BF7)</f>
        <v>877.48</v>
      </c>
      <c r="BG6" s="36">
        <f t="shared" si="7"/>
        <v>737.29</v>
      </c>
      <c r="BH6" s="36">
        <f t="shared" si="7"/>
        <v>591.87</v>
      </c>
      <c r="BI6" s="36">
        <f t="shared" si="7"/>
        <v>543.83000000000004</v>
      </c>
      <c r="BJ6" s="36">
        <f t="shared" si="7"/>
        <v>458</v>
      </c>
      <c r="BK6" s="36">
        <f t="shared" si="7"/>
        <v>443.13</v>
      </c>
      <c r="BL6" s="36">
        <f t="shared" si="7"/>
        <v>442.54</v>
      </c>
      <c r="BM6" s="36">
        <f t="shared" si="7"/>
        <v>431</v>
      </c>
      <c r="BN6" s="36">
        <f t="shared" si="7"/>
        <v>422.5</v>
      </c>
      <c r="BO6" s="35" t="str">
        <f>IF(BO7="","",IF(BO7="-","【-】","【"&amp;SUBSTITUTE(TEXT(BO7,"#,##0.00"),"-","△")&amp;"】"))</f>
        <v>【270.87】</v>
      </c>
      <c r="BP6" s="36">
        <f>IF(BP7="",NA(),BP7)</f>
        <v>71.05</v>
      </c>
      <c r="BQ6" s="36">
        <f t="shared" ref="BQ6:BY6" si="8">IF(BQ7="",NA(),BQ7)</f>
        <v>70.650000000000006</v>
      </c>
      <c r="BR6" s="36">
        <f t="shared" si="8"/>
        <v>67.36</v>
      </c>
      <c r="BS6" s="36">
        <f t="shared" si="8"/>
        <v>90.98</v>
      </c>
      <c r="BT6" s="36">
        <f t="shared" si="8"/>
        <v>96.24</v>
      </c>
      <c r="BU6" s="36">
        <f t="shared" si="8"/>
        <v>96.27</v>
      </c>
      <c r="BV6" s="36">
        <f t="shared" si="8"/>
        <v>95.4</v>
      </c>
      <c r="BW6" s="36">
        <f t="shared" si="8"/>
        <v>98.6</v>
      </c>
      <c r="BX6" s="36">
        <f t="shared" si="8"/>
        <v>100.82</v>
      </c>
      <c r="BY6" s="36">
        <f t="shared" si="8"/>
        <v>101.64</v>
      </c>
      <c r="BZ6" s="35" t="str">
        <f>IF(BZ7="","",IF(BZ7="-","【-】","【"&amp;SUBSTITUTE(TEXT(BZ7,"#,##0.00"),"-","△")&amp;"】"))</f>
        <v>【105.59】</v>
      </c>
      <c r="CA6" s="36">
        <f>IF(CA7="",NA(),CA7)</f>
        <v>203.36</v>
      </c>
      <c r="CB6" s="36">
        <f t="shared" ref="CB6:CJ6" si="9">IF(CB7="",NA(),CB7)</f>
        <v>204.79</v>
      </c>
      <c r="CC6" s="36">
        <f t="shared" si="9"/>
        <v>215.16</v>
      </c>
      <c r="CD6" s="36">
        <f t="shared" si="9"/>
        <v>187.56</v>
      </c>
      <c r="CE6" s="36">
        <f t="shared" si="9"/>
        <v>182.83</v>
      </c>
      <c r="CF6" s="36">
        <f t="shared" si="9"/>
        <v>186.94</v>
      </c>
      <c r="CG6" s="36">
        <f t="shared" si="9"/>
        <v>186.15</v>
      </c>
      <c r="CH6" s="36">
        <f t="shared" si="9"/>
        <v>181.67</v>
      </c>
      <c r="CI6" s="36">
        <f t="shared" si="9"/>
        <v>179.55</v>
      </c>
      <c r="CJ6" s="36">
        <f t="shared" si="9"/>
        <v>179.16</v>
      </c>
      <c r="CK6" s="35" t="str">
        <f>IF(CK7="","",IF(CK7="-","【-】","【"&amp;SUBSTITUTE(TEXT(CK7,"#,##0.00"),"-","△")&amp;"】"))</f>
        <v>【163.27】</v>
      </c>
      <c r="CL6" s="36">
        <f>IF(CL7="",NA(),CL7)</f>
        <v>74.63</v>
      </c>
      <c r="CM6" s="36">
        <f t="shared" ref="CM6:CU6" si="10">IF(CM7="",NA(),CM7)</f>
        <v>78.290000000000006</v>
      </c>
      <c r="CN6" s="36">
        <f t="shared" si="10"/>
        <v>75.22</v>
      </c>
      <c r="CO6" s="36">
        <f t="shared" si="10"/>
        <v>69.069999999999993</v>
      </c>
      <c r="CP6" s="36">
        <f t="shared" si="10"/>
        <v>69.37</v>
      </c>
      <c r="CQ6" s="36">
        <f t="shared" si="10"/>
        <v>54.51</v>
      </c>
      <c r="CR6" s="36">
        <f t="shared" si="10"/>
        <v>54.47</v>
      </c>
      <c r="CS6" s="36">
        <f t="shared" si="10"/>
        <v>53.61</v>
      </c>
      <c r="CT6" s="36">
        <f t="shared" si="10"/>
        <v>53.52</v>
      </c>
      <c r="CU6" s="36">
        <f t="shared" si="10"/>
        <v>54.24</v>
      </c>
      <c r="CV6" s="35" t="str">
        <f>IF(CV7="","",IF(CV7="-","【-】","【"&amp;SUBSTITUTE(TEXT(CV7,"#,##0.00"),"-","△")&amp;"】"))</f>
        <v>【59.94】</v>
      </c>
      <c r="CW6" s="36">
        <f>IF(CW7="",NA(),CW7)</f>
        <v>66.91</v>
      </c>
      <c r="CX6" s="36">
        <f t="shared" ref="CX6:DF6" si="11">IF(CX7="",NA(),CX7)</f>
        <v>68.22</v>
      </c>
      <c r="CY6" s="36">
        <f t="shared" si="11"/>
        <v>69.97</v>
      </c>
      <c r="CZ6" s="36">
        <f t="shared" si="11"/>
        <v>75.260000000000005</v>
      </c>
      <c r="DA6" s="36">
        <f t="shared" si="11"/>
        <v>74.510000000000005</v>
      </c>
      <c r="DB6" s="36">
        <f t="shared" si="11"/>
        <v>81.790000000000006</v>
      </c>
      <c r="DC6" s="36">
        <f t="shared" si="11"/>
        <v>81.459999999999994</v>
      </c>
      <c r="DD6" s="36">
        <f t="shared" si="11"/>
        <v>81.31</v>
      </c>
      <c r="DE6" s="36">
        <f t="shared" si="11"/>
        <v>81.459999999999994</v>
      </c>
      <c r="DF6" s="36">
        <f t="shared" si="11"/>
        <v>81.680000000000007</v>
      </c>
      <c r="DG6" s="35" t="str">
        <f>IF(DG7="","",IF(DG7="-","【-】","【"&amp;SUBSTITUTE(TEXT(DG7,"#,##0.00"),"-","△")&amp;"】"))</f>
        <v>【90.22】</v>
      </c>
      <c r="DH6" s="36">
        <f>IF(DH7="",NA(),DH7)</f>
        <v>42.42</v>
      </c>
      <c r="DI6" s="36">
        <f t="shared" ref="DI6:DQ6" si="12">IF(DI7="",NA(),DI7)</f>
        <v>44.18</v>
      </c>
      <c r="DJ6" s="36">
        <f t="shared" si="12"/>
        <v>51.5</v>
      </c>
      <c r="DK6" s="36">
        <f t="shared" si="12"/>
        <v>54.39</v>
      </c>
      <c r="DL6" s="36">
        <f t="shared" si="12"/>
        <v>57.27</v>
      </c>
      <c r="DM6" s="36">
        <f t="shared" si="12"/>
        <v>37.799999999999997</v>
      </c>
      <c r="DN6" s="36">
        <f t="shared" si="12"/>
        <v>38.520000000000003</v>
      </c>
      <c r="DO6" s="36">
        <f t="shared" si="12"/>
        <v>46.67</v>
      </c>
      <c r="DP6" s="36">
        <f t="shared" si="12"/>
        <v>47.7</v>
      </c>
      <c r="DQ6" s="36">
        <f t="shared" si="12"/>
        <v>48.14</v>
      </c>
      <c r="DR6" s="35" t="str">
        <f>IF(DR7="","",IF(DR7="-","【-】","【"&amp;SUBSTITUTE(TEXT(DR7,"#,##0.00"),"-","△")&amp;"】"))</f>
        <v>【47.91】</v>
      </c>
      <c r="DS6" s="36">
        <f>IF(DS7="",NA(),DS7)</f>
        <v>5.14</v>
      </c>
      <c r="DT6" s="36">
        <f t="shared" ref="DT6:EB6" si="13">IF(DT7="",NA(),DT7)</f>
        <v>6.25</v>
      </c>
      <c r="DU6" s="36">
        <f t="shared" si="13"/>
        <v>8.34</v>
      </c>
      <c r="DV6" s="35">
        <f t="shared" si="13"/>
        <v>0</v>
      </c>
      <c r="DW6" s="36">
        <f t="shared" si="13"/>
        <v>10.43</v>
      </c>
      <c r="DX6" s="36">
        <f t="shared" si="13"/>
        <v>8.2200000000000006</v>
      </c>
      <c r="DY6" s="36">
        <f t="shared" si="13"/>
        <v>9.43</v>
      </c>
      <c r="DZ6" s="36">
        <f t="shared" si="13"/>
        <v>10.029999999999999</v>
      </c>
      <c r="EA6" s="36">
        <f t="shared" si="13"/>
        <v>7.26</v>
      </c>
      <c r="EB6" s="36">
        <f t="shared" si="13"/>
        <v>11.13</v>
      </c>
      <c r="EC6" s="35" t="str">
        <f>IF(EC7="","",IF(EC7="-","【-】","【"&amp;SUBSTITUTE(TEXT(EC7,"#,##0.00"),"-","△")&amp;"】"))</f>
        <v>【15.00】</v>
      </c>
      <c r="ED6" s="36">
        <f>IF(ED7="",NA(),ED7)</f>
        <v>0.19</v>
      </c>
      <c r="EE6" s="36">
        <f t="shared" ref="EE6:EM6" si="14">IF(EE7="",NA(),EE7)</f>
        <v>1.37</v>
      </c>
      <c r="EF6" s="36">
        <f t="shared" si="14"/>
        <v>0.7</v>
      </c>
      <c r="EG6" s="35">
        <f t="shared" si="14"/>
        <v>0</v>
      </c>
      <c r="EH6" s="35">
        <f t="shared" si="14"/>
        <v>0</v>
      </c>
      <c r="EI6" s="36">
        <f t="shared" si="14"/>
        <v>0.6</v>
      </c>
      <c r="EJ6" s="36">
        <f t="shared" si="14"/>
        <v>0.71</v>
      </c>
      <c r="EK6" s="36">
        <f t="shared" si="14"/>
        <v>0.68</v>
      </c>
      <c r="EL6" s="36">
        <f t="shared" si="14"/>
        <v>1.65</v>
      </c>
      <c r="EM6" s="36">
        <f t="shared" si="14"/>
        <v>0.47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245623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33.479999999999997</v>
      </c>
      <c r="P7" s="39">
        <v>95.9</v>
      </c>
      <c r="Q7" s="39">
        <v>3120</v>
      </c>
      <c r="R7" s="39">
        <v>11386</v>
      </c>
      <c r="S7" s="39">
        <v>79.62</v>
      </c>
      <c r="T7" s="39">
        <v>143</v>
      </c>
      <c r="U7" s="39">
        <v>10838</v>
      </c>
      <c r="V7" s="39">
        <v>15.86</v>
      </c>
      <c r="W7" s="39">
        <v>683.35</v>
      </c>
      <c r="X7" s="39">
        <v>82.96</v>
      </c>
      <c r="Y7" s="39">
        <v>83.16</v>
      </c>
      <c r="Z7" s="39">
        <v>79.56</v>
      </c>
      <c r="AA7" s="39">
        <v>104.36</v>
      </c>
      <c r="AB7" s="39">
        <v>109.77</v>
      </c>
      <c r="AC7" s="39">
        <v>108.33</v>
      </c>
      <c r="AD7" s="39">
        <v>107.95</v>
      </c>
      <c r="AE7" s="39">
        <v>109.49</v>
      </c>
      <c r="AF7" s="39">
        <v>111.06</v>
      </c>
      <c r="AG7" s="39">
        <v>111.34</v>
      </c>
      <c r="AH7" s="39">
        <v>114.35</v>
      </c>
      <c r="AI7" s="39">
        <v>185.92</v>
      </c>
      <c r="AJ7" s="39">
        <v>211.54</v>
      </c>
      <c r="AK7" s="39">
        <v>149.59</v>
      </c>
      <c r="AL7" s="39">
        <v>123.31</v>
      </c>
      <c r="AM7" s="39">
        <v>109.97</v>
      </c>
      <c r="AN7" s="39">
        <v>15.69</v>
      </c>
      <c r="AO7" s="39">
        <v>13.47</v>
      </c>
      <c r="AP7" s="39">
        <v>9.49</v>
      </c>
      <c r="AQ7" s="39">
        <v>9.35</v>
      </c>
      <c r="AR7" s="39">
        <v>10.130000000000001</v>
      </c>
      <c r="AS7" s="39">
        <v>0.79</v>
      </c>
      <c r="AT7" s="39">
        <v>693.77</v>
      </c>
      <c r="AU7" s="39">
        <v>255.45</v>
      </c>
      <c r="AV7" s="39">
        <v>85.63</v>
      </c>
      <c r="AW7" s="39">
        <v>103.72</v>
      </c>
      <c r="AX7" s="39">
        <v>144.68</v>
      </c>
      <c r="AY7" s="39">
        <v>1159.4100000000001</v>
      </c>
      <c r="AZ7" s="39">
        <v>1081.23</v>
      </c>
      <c r="BA7" s="39">
        <v>406.37</v>
      </c>
      <c r="BB7" s="39">
        <v>398.29</v>
      </c>
      <c r="BC7" s="39">
        <v>388.67</v>
      </c>
      <c r="BD7" s="39">
        <v>262.87</v>
      </c>
      <c r="BE7" s="39">
        <v>920.4</v>
      </c>
      <c r="BF7" s="39">
        <v>877.48</v>
      </c>
      <c r="BG7" s="39">
        <v>737.29</v>
      </c>
      <c r="BH7" s="39">
        <v>591.87</v>
      </c>
      <c r="BI7" s="39">
        <v>543.83000000000004</v>
      </c>
      <c r="BJ7" s="39">
        <v>458</v>
      </c>
      <c r="BK7" s="39">
        <v>443.13</v>
      </c>
      <c r="BL7" s="39">
        <v>442.54</v>
      </c>
      <c r="BM7" s="39">
        <v>431</v>
      </c>
      <c r="BN7" s="39">
        <v>422.5</v>
      </c>
      <c r="BO7" s="39">
        <v>270.87</v>
      </c>
      <c r="BP7" s="39">
        <v>71.05</v>
      </c>
      <c r="BQ7" s="39">
        <v>70.650000000000006</v>
      </c>
      <c r="BR7" s="39">
        <v>67.36</v>
      </c>
      <c r="BS7" s="39">
        <v>90.98</v>
      </c>
      <c r="BT7" s="39">
        <v>96.24</v>
      </c>
      <c r="BU7" s="39">
        <v>96.27</v>
      </c>
      <c r="BV7" s="39">
        <v>95.4</v>
      </c>
      <c r="BW7" s="39">
        <v>98.6</v>
      </c>
      <c r="BX7" s="39">
        <v>100.82</v>
      </c>
      <c r="BY7" s="39">
        <v>101.64</v>
      </c>
      <c r="BZ7" s="39">
        <v>105.59</v>
      </c>
      <c r="CA7" s="39">
        <v>203.36</v>
      </c>
      <c r="CB7" s="39">
        <v>204.79</v>
      </c>
      <c r="CC7" s="39">
        <v>215.16</v>
      </c>
      <c r="CD7" s="39">
        <v>187.56</v>
      </c>
      <c r="CE7" s="39">
        <v>182.83</v>
      </c>
      <c r="CF7" s="39">
        <v>186.94</v>
      </c>
      <c r="CG7" s="39">
        <v>186.15</v>
      </c>
      <c r="CH7" s="39">
        <v>181.67</v>
      </c>
      <c r="CI7" s="39">
        <v>179.55</v>
      </c>
      <c r="CJ7" s="39">
        <v>179.16</v>
      </c>
      <c r="CK7" s="39">
        <v>163.27000000000001</v>
      </c>
      <c r="CL7" s="39">
        <v>74.63</v>
      </c>
      <c r="CM7" s="39">
        <v>78.290000000000006</v>
      </c>
      <c r="CN7" s="39">
        <v>75.22</v>
      </c>
      <c r="CO7" s="39">
        <v>69.069999999999993</v>
      </c>
      <c r="CP7" s="39">
        <v>69.37</v>
      </c>
      <c r="CQ7" s="39">
        <v>54.51</v>
      </c>
      <c r="CR7" s="39">
        <v>54.47</v>
      </c>
      <c r="CS7" s="39">
        <v>53.61</v>
      </c>
      <c r="CT7" s="39">
        <v>53.52</v>
      </c>
      <c r="CU7" s="39">
        <v>54.24</v>
      </c>
      <c r="CV7" s="39">
        <v>59.94</v>
      </c>
      <c r="CW7" s="39">
        <v>66.91</v>
      </c>
      <c r="CX7" s="39">
        <v>68.22</v>
      </c>
      <c r="CY7" s="39">
        <v>69.97</v>
      </c>
      <c r="CZ7" s="39">
        <v>75.260000000000005</v>
      </c>
      <c r="DA7" s="39">
        <v>74.510000000000005</v>
      </c>
      <c r="DB7" s="39">
        <v>81.790000000000006</v>
      </c>
      <c r="DC7" s="39">
        <v>81.459999999999994</v>
      </c>
      <c r="DD7" s="39">
        <v>81.31</v>
      </c>
      <c r="DE7" s="39">
        <v>81.459999999999994</v>
      </c>
      <c r="DF7" s="39">
        <v>81.680000000000007</v>
      </c>
      <c r="DG7" s="39">
        <v>90.22</v>
      </c>
      <c r="DH7" s="39">
        <v>42.42</v>
      </c>
      <c r="DI7" s="39">
        <v>44.18</v>
      </c>
      <c r="DJ7" s="39">
        <v>51.5</v>
      </c>
      <c r="DK7" s="39">
        <v>54.39</v>
      </c>
      <c r="DL7" s="39">
        <v>57.27</v>
      </c>
      <c r="DM7" s="39">
        <v>37.799999999999997</v>
      </c>
      <c r="DN7" s="39">
        <v>38.520000000000003</v>
      </c>
      <c r="DO7" s="39">
        <v>46.67</v>
      </c>
      <c r="DP7" s="39">
        <v>47.7</v>
      </c>
      <c r="DQ7" s="39">
        <v>48.14</v>
      </c>
      <c r="DR7" s="39">
        <v>47.91</v>
      </c>
      <c r="DS7" s="39">
        <v>5.14</v>
      </c>
      <c r="DT7" s="39">
        <v>6.25</v>
      </c>
      <c r="DU7" s="39">
        <v>8.34</v>
      </c>
      <c r="DV7" s="39">
        <v>0</v>
      </c>
      <c r="DW7" s="39">
        <v>10.43</v>
      </c>
      <c r="DX7" s="39">
        <v>8.2200000000000006</v>
      </c>
      <c r="DY7" s="39">
        <v>9.43</v>
      </c>
      <c r="DZ7" s="39">
        <v>10.029999999999999</v>
      </c>
      <c r="EA7" s="39">
        <v>7.26</v>
      </c>
      <c r="EB7" s="39">
        <v>11.13</v>
      </c>
      <c r="EC7" s="39">
        <v>15</v>
      </c>
      <c r="ED7" s="39">
        <v>0.19</v>
      </c>
      <c r="EE7" s="39">
        <v>1.37</v>
      </c>
      <c r="EF7" s="39">
        <v>0.7</v>
      </c>
      <c r="EG7" s="39">
        <v>0</v>
      </c>
      <c r="EH7" s="39">
        <v>0</v>
      </c>
      <c r="EI7" s="39">
        <v>0.6</v>
      </c>
      <c r="EJ7" s="39">
        <v>0.71</v>
      </c>
      <c r="EK7" s="39">
        <v>0.68</v>
      </c>
      <c r="EL7" s="39">
        <v>1.65</v>
      </c>
      <c r="EM7" s="39">
        <v>0.47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lg2815-user</cp:lastModifiedBy>
  <cp:lastPrinted>2018-02-08T00:37:03Z</cp:lastPrinted>
  <dcterms:created xsi:type="dcterms:W3CDTF">2017-12-25T01:30:57Z</dcterms:created>
  <dcterms:modified xsi:type="dcterms:W3CDTF">2018-02-20T01:19:48Z</dcterms:modified>
</cp:coreProperties>
</file>