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66"/>
  <workbookPr defaultThemeVersion="124226"/>
  <mc:AlternateContent xmlns:mc="http://schemas.openxmlformats.org/markup-compatibility/2006">
    <mc:Choice Requires="x15">
      <x15ac:absPath xmlns:x15ac="http://schemas.microsoft.com/office/spreadsheetml/2010/11/ac" url="K:\上下水道課\決算統計\H28決算統計\経営比較分析\"/>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<sst xmlns="http://schemas.openxmlformats.org/spreadsheetml/2006/main" count="232" uniqueCount="120">
  <si>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</si>
  <si>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</si>
  <si>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</si>
  <si>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</si>
  <si>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</si>
  <si>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</si>
  <si>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</si>
  <si>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</si>
  <si>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</si>
  <si>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</si>
  <si>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</si>
  <si>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</si>
  <si>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</si>
  <si>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</si>
  <si>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</si>
  <si>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</si>
  <si>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</si>
  <si>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</si>
  <si>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</si>
  <si>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</si>
  <si>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</si>
  <si>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</si>
  <si>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</si>
  <si>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</si>
  <si>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</si>
  <si>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</si>
  <si>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</si>
  <si>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</si>
  <si>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</si>
  <si>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</si>
  <si>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</si>
  <si>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</si>
  <si>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</si>
  <si>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</si>
  <si>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</si>
  <si>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</si>
  <si>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</si>
  <si>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</si>
  <si>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</si>
  <si>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</si>
  <si>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</si>
  <si>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</si>
  <si>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</si>
  <si>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</si>
  <si>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</si>
  <si>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</si>
  <si>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</si>
  <si>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</si>
  <si>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</si>
  <si>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</si>
  <si>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</si>
  <si>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</si>
  <si>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</si>
  <si>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</si>
  <si>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</si>
  <si>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</si>
  <si>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</si>
  <si>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</si>
  <si>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</si>
  <si>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</si>
  <si>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</si>
  <si>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</si>
  <si>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</si>
  <si>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</si>
  <si>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</si>
  <si>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</si>
  <si>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</si>
  <si>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</si>
  <si>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</si>
  <si>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</si>
  <si>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</si>
  <si>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</si>
  <si>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</si>
  <si>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</si>
  <si>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</si>
  <si>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</si>
  <si>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</si>
  <si>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</si>
  <si>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</si>
  <si>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</si>
  <si>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</si>
  <si>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</si>
  <si>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</si>
  <si>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</si>
  <si>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</si>
  <si>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</si>
  <si>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</si>
  <si>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</si>
  <si>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</si>
  <si>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</si>
  <si>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</si>
  <si>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</si>
  <si>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</si>
  <si>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</si>
  <si>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</si>
  <si>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</si>
  <si>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</si>
  <si>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</si>
  <si>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</si>
  <si>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</si>
  <si>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</si>
  <si>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</si>
  <si>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</si>
  <si>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</si>
  <si>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</si>
  <si>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玉城町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</si>
  <si>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</si>
  <si>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</si>
  <si>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</si>
  <si>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</si>
  <si>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</si>
  <si>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</si>
  <si>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</si>
  <si>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</si>
  <si>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</si>
  <si>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</si>
  <si>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</si>
  <si>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経常収支比率は常に100%を超える状況が続いており、経営は良好な状況といえる。
　これは給水原価が低いことが主な要因と考えられるが、今後の施設更新にかかる投資を見据え、公営企業として適正な料金改定を検討していく必要がある。
　有収率については全国平均レベルを保っており、類似団体と比較しても高い水準であり、管路経年化率が低いことと併せ、料金回収率が高い要因となっている。
　施設利用率も類似団体・全国平均を超えているが、今後の施設改修において、人口減少を見据え、よりコンパクトで無駄のない改修を実施する必要がある。</t>
    <rPh sb="1" eb="3">
      <t>ケイジョウ</t>
    </rPh>
    <rPh sb="3" eb="5">
      <t>シュウシ</t>
    </rPh>
    <rPh sb="5" eb="7">
      <t>ヒリツ</t>
    </rPh>
    <rPh sb="8" eb="9">
      <t>ツネ</t>
    </rPh>
    <rPh sb="15" eb="16">
      <t>コ</t>
    </rPh>
    <rPh sb="18" eb="20">
      <t>ジョウキョウ</t>
    </rPh>
    <rPh sb="21" eb="22">
      <t>ツヅ</t>
    </rPh>
    <rPh sb="27" eb="29">
      <t>ケイエイ</t>
    </rPh>
    <rPh sb="30" eb="32">
      <t>リョウコウ</t>
    </rPh>
    <rPh sb="33" eb="35">
      <t>ジョウキョウ</t>
    </rPh>
    <rPh sb="45" eb="47">
      <t>キュウスイ</t>
    </rPh>
    <rPh sb="47" eb="49">
      <t>ゲンカ</t>
    </rPh>
    <rPh sb="50" eb="51">
      <t>ヒク</t>
    </rPh>
    <rPh sb="55" eb="56">
      <t>オモ</t>
    </rPh>
    <rPh sb="57" eb="59">
      <t>ヨウイン</t>
    </rPh>
    <rPh sb="60" eb="61">
      <t>カンガ</t>
    </rPh>
    <rPh sb="67" eb="69">
      <t>コンゴ</t>
    </rPh>
    <rPh sb="70" eb="72">
      <t>シセツ</t>
    </rPh>
    <rPh sb="72" eb="74">
      <t>コウシン</t>
    </rPh>
    <rPh sb="78" eb="80">
      <t>トウシ</t>
    </rPh>
    <rPh sb="81" eb="83">
      <t>ミス</t>
    </rPh>
    <rPh sb="85" eb="87">
      <t>コウエイ</t>
    </rPh>
    <rPh sb="87" eb="89">
      <t>キギョウ</t>
    </rPh>
    <rPh sb="92" eb="94">
      <t>テキセイ</t>
    </rPh>
    <rPh sb="95" eb="97">
      <t>リョウキン</t>
    </rPh>
    <rPh sb="97" eb="99">
      <t>カイテイ</t>
    </rPh>
    <rPh sb="100" eb="102">
      <t>ケントウ</t>
    </rPh>
    <rPh sb="106" eb="108">
      <t>ヒツヨウ</t>
    </rPh>
    <rPh sb="114" eb="117">
      <t>ユウシュウリツ</t>
    </rPh>
    <rPh sb="122" eb="124">
      <t>ゼンコク</t>
    </rPh>
    <rPh sb="124" eb="126">
      <t>ヘイキン</t>
    </rPh>
    <rPh sb="130" eb="131">
      <t>タモ</t>
    </rPh>
    <rPh sb="136" eb="138">
      <t>ルイジ</t>
    </rPh>
    <rPh sb="138" eb="140">
      <t>ダンタイ</t>
    </rPh>
    <rPh sb="141" eb="143">
      <t>ヒカク</t>
    </rPh>
    <rPh sb="146" eb="147">
      <t>タカ</t>
    </rPh>
    <rPh sb="148" eb="150">
      <t>スイジュン</t>
    </rPh>
    <rPh sb="154" eb="156">
      <t>カンロ</t>
    </rPh>
    <rPh sb="156" eb="159">
      <t>ケイネンカ</t>
    </rPh>
    <rPh sb="159" eb="160">
      <t>リツ</t>
    </rPh>
    <rPh sb="161" eb="162">
      <t>ヒク</t>
    </rPh>
    <rPh sb="166" eb="167">
      <t>アワ</t>
    </rPh>
    <rPh sb="169" eb="171">
      <t>リョウキン</t>
    </rPh>
    <rPh sb="171" eb="173">
      <t>カイシュウ</t>
    </rPh>
    <rPh sb="173" eb="174">
      <t>リツ</t>
    </rPh>
    <rPh sb="175" eb="176">
      <t>タカ</t>
    </rPh>
    <rPh sb="177" eb="179">
      <t>ヨウイン</t>
    </rPh>
    <rPh sb="188" eb="190">
      <t>シセツ</t>
    </rPh>
    <rPh sb="190" eb="192">
      <t>リヨウ</t>
    </rPh>
    <rPh sb="192" eb="193">
      <t>リツ</t>
    </rPh>
    <rPh sb="194" eb="196">
      <t>ルイジ</t>
    </rPh>
    <rPh sb="196" eb="198">
      <t>ダンタイ</t>
    </rPh>
    <rPh sb="199" eb="201">
      <t>ゼンコク</t>
    </rPh>
    <rPh sb="201" eb="203">
      <t>ヘイキン</t>
    </rPh>
    <rPh sb="204" eb="205">
      <t>コ</t>
    </rPh>
    <rPh sb="211" eb="213">
      <t>コンゴ</t>
    </rPh>
    <rPh sb="214" eb="216">
      <t>シセツ</t>
    </rPh>
    <rPh sb="216" eb="218">
      <t>カイシュウ</t>
    </rPh>
    <rPh sb="223" eb="225">
      <t>ジンコウ</t>
    </rPh>
    <rPh sb="225" eb="227">
      <t>ゲンショウ</t>
    </rPh>
    <rPh sb="228" eb="230">
      <t>ミス</t>
    </rPh>
    <rPh sb="240" eb="242">
      <t>ムダ</t>
    </rPh>
    <rPh sb="245" eb="247">
      <t>カイシュウ</t>
    </rPh>
    <rPh sb="248" eb="250">
      <t>ジッシ</t>
    </rPh>
    <rPh sb="252" eb="254">
      <t>ヒツヨウ</t>
    </rPh>
    <phoneticPr fontId="4"/>
  </si>
  <si>
    <t>　管路経年化率から、法定耐用年数を超える管路は無いものの、有形固定資産減価償却率から施設全体の老朽化が進行していることが予測できる。
　管路更新率から更新状況は順調ではあるものの、下水道事業に伴う集落内での更新が主なものであり、集落間を繋ぐ主要管路の更新が遅れている現状である。
　今後の本格的な更新に際し、十分な検討が必要な状況である。</t>
    <rPh sb="1" eb="3">
      <t>カンロ</t>
    </rPh>
    <rPh sb="3" eb="6">
      <t>ケイネンカ</t>
    </rPh>
    <rPh sb="6" eb="7">
      <t>リツ</t>
    </rPh>
    <rPh sb="10" eb="12">
      <t>ホウテイ</t>
    </rPh>
    <rPh sb="12" eb="14">
      <t>タイヨウ</t>
    </rPh>
    <rPh sb="14" eb="16">
      <t>ネンスウ</t>
    </rPh>
    <rPh sb="17" eb="18">
      <t>コ</t>
    </rPh>
    <rPh sb="20" eb="22">
      <t>カンロ</t>
    </rPh>
    <rPh sb="23" eb="24">
      <t>ナ</t>
    </rPh>
    <rPh sb="29" eb="31">
      <t>ユウケイ</t>
    </rPh>
    <rPh sb="31" eb="33">
      <t>コテイ</t>
    </rPh>
    <rPh sb="33" eb="35">
      <t>シサン</t>
    </rPh>
    <rPh sb="35" eb="37">
      <t>ゲンカ</t>
    </rPh>
    <rPh sb="37" eb="39">
      <t>ショウキャク</t>
    </rPh>
    <rPh sb="39" eb="40">
      <t>リツ</t>
    </rPh>
    <rPh sb="42" eb="44">
      <t>シセツ</t>
    </rPh>
    <rPh sb="44" eb="46">
      <t>ゼンタイ</t>
    </rPh>
    <rPh sb="47" eb="50">
      <t>ロウキュウカ</t>
    </rPh>
    <rPh sb="51" eb="53">
      <t>シンコウ</t>
    </rPh>
    <rPh sb="60" eb="62">
      <t>ヨソク</t>
    </rPh>
    <rPh sb="68" eb="70">
      <t>カンロ</t>
    </rPh>
    <rPh sb="70" eb="72">
      <t>コウシン</t>
    </rPh>
    <rPh sb="72" eb="73">
      <t>リツ</t>
    </rPh>
    <rPh sb="75" eb="77">
      <t>コウシン</t>
    </rPh>
    <rPh sb="77" eb="79">
      <t>ジョウキョウ</t>
    </rPh>
    <rPh sb="80" eb="82">
      <t>ジュンチョウ</t>
    </rPh>
    <rPh sb="90" eb="93">
      <t>ゲスイドウ</t>
    </rPh>
    <rPh sb="93" eb="95">
      <t>ジギョウ</t>
    </rPh>
    <rPh sb="96" eb="97">
      <t>トモナ</t>
    </rPh>
    <rPh sb="98" eb="100">
      <t>シュウラク</t>
    </rPh>
    <rPh sb="100" eb="101">
      <t>ナイ</t>
    </rPh>
    <rPh sb="103" eb="105">
      <t>コウシン</t>
    </rPh>
    <rPh sb="106" eb="107">
      <t>オモ</t>
    </rPh>
    <rPh sb="114" eb="116">
      <t>シュウラク</t>
    </rPh>
    <rPh sb="116" eb="117">
      <t>カン</t>
    </rPh>
    <rPh sb="118" eb="119">
      <t>ツナ</t>
    </rPh>
    <rPh sb="120" eb="122">
      <t>シュヨウ</t>
    </rPh>
    <rPh sb="122" eb="124">
      <t>カンロ</t>
    </rPh>
    <rPh sb="125" eb="127">
      <t>コウシン</t>
    </rPh>
    <rPh sb="128" eb="129">
      <t>オク</t>
    </rPh>
    <rPh sb="133" eb="135">
      <t>ゲンジョウ</t>
    </rPh>
    <rPh sb="141" eb="143">
      <t>コンゴ</t>
    </rPh>
    <rPh sb="144" eb="147">
      <t>ホンカクテキ</t>
    </rPh>
    <rPh sb="148" eb="150">
      <t>コウシン</t>
    </rPh>
    <rPh sb="151" eb="152">
      <t>サイ</t>
    </rPh>
    <rPh sb="154" eb="156">
      <t>ジュウブン</t>
    </rPh>
    <rPh sb="157" eb="159">
      <t>ケントウ</t>
    </rPh>
    <rPh sb="160" eb="162">
      <t>ヒツヨウ</t>
    </rPh>
    <rPh sb="163" eb="165">
      <t>ジョウキョウ</t>
    </rPh>
    <phoneticPr fontId="4"/>
  </si>
  <si>
    <t>　全般として良好な経営状況であるといえるが、特に今後の投資にかかる費用を見極めて、良好な経営を堅持していく。</t>
    <rPh sb="1" eb="3">
      <t>ゼンパン</t>
    </rPh>
    <rPh sb="6" eb="8">
      <t>リョウコウ</t>
    </rPh>
    <rPh sb="9" eb="11">
      <t>ケイエイ</t>
    </rPh>
    <rPh sb="11" eb="13">
      <t>ジョウキョウ</t>
    </rPh>
    <rPh sb="22" eb="23">
      <t>トク</t>
    </rPh>
    <rPh sb="24" eb="26">
      <t>コンゴ</t>
    </rPh>
    <rPh sb="27" eb="29">
      <t>トウシ</t>
    </rPh>
    <rPh sb="33" eb="35">
      <t>ヒヨウ</t>
    </rPh>
    <rPh sb="36" eb="38">
      <t>ミキワ</t>
    </rPh>
    <rPh sb="41" eb="43">
      <t>リョウコウ</t>
    </rPh>
    <rPh sb="44" eb="46">
      <t>ケイエイ</t>
    </rPh>
    <rPh sb="47" eb="49">
      <t>ケンジ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</si>
</sst>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1.17</c:v>
                </c:pt>
                <c:pt idx="1">
                  <c:v>0.1</c:v>
                </c:pt>
                <c:pt idx="2">
                  <c:v>0.65</c:v>
                </c:pt>
                <c:pt idx="3">
                  <c:v>1.69</c:v>
                </c:pt>
                <c:pt idx="4">
                  <c:v>2.11</c:v>
                </c:pt>
              </c:numCache>
            </c:numRef>
          </c:val>
          <c:extLst>
            <c:ext xmlns:c16="http://schemas.microsoft.com/office/drawing/2014/chart" uri="{C3380CC4-5D6E-409C-BE32-E72D297353CC}">
              <c16:uniqueId val="{00000000-4668-49E7-8ACB-88711C9DCB94}"/>
            </c:ext>
          </c:extLst>
        </c:ser>
        <c:dLbls>
          <c:showLegendKey val="0"/>
          <c:showVal val="0"/>
          <c:showCatName val="0"/>
          <c:showSerName val="0"/>
          <c:showPercent val="0"/>
          <c:showBubbleSize val="0"/>
        </c:dLbls>
        <c:gapWidth val="150"/>
        <c:axId val="89057536"/>
        <c:axId val="893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4668-49E7-8ACB-88711C9DCB94}"/>
            </c:ext>
          </c:extLst>
        </c:ser>
        <c:dLbls>
          <c:showLegendKey val="0"/>
          <c:showVal val="0"/>
          <c:showCatName val="0"/>
          <c:showSerName val="0"/>
          <c:showPercent val="0"/>
          <c:showBubbleSize val="0"/>
        </c:dLbls>
        <c:marker val="1"/>
        <c:smooth val="0"/>
        <c:axId val="89057536"/>
        <c:axId val="89399680"/>
      </c:lineChart>
      <c:dateAx>
        <c:axId val="89057536"/>
        <c:scaling>
          <c:orientation val="minMax"/>
        </c:scaling>
        <c:delete val="1"/>
        <c:axPos val="b"/>
        <c:numFmt formatCode="ge" sourceLinked="1"/>
        <c:majorTickMark val="none"/>
        <c:minorTickMark val="none"/>
        <c:tickLblPos val="none"/>
        <c:crossAx val="89399680"/>
        <c:crosses val="autoZero"/>
        <c:auto val="1"/>
        <c:lblOffset val="100"/>
        <c:baseTimeUnit val="years"/>
      </c:dateAx>
      <c:valAx>
        <c:axId val="893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70.31</c:v>
                </c:pt>
                <c:pt idx="1">
                  <c:v>65.53</c:v>
                </c:pt>
                <c:pt idx="2">
                  <c:v>64.75</c:v>
                </c:pt>
                <c:pt idx="3">
                  <c:v>65.19</c:v>
                </c:pt>
                <c:pt idx="4">
                  <c:v>66.39</c:v>
                </c:pt>
              </c:numCache>
            </c:numRef>
          </c:val>
          <c:extLst>
            <c:ext xmlns:c16="http://schemas.microsoft.com/office/drawing/2014/chart" uri="{C3380CC4-5D6E-409C-BE32-E72D297353CC}">
              <c16:uniqueId val="{00000000-236E-4B2D-9913-BC30F1367309}"/>
            </c:ext>
          </c:extLst>
        </c:ser>
        <c:dLbls>
          <c:showLegendKey val="0"/>
          <c:showVal val="0"/>
          <c:showCatName val="0"/>
          <c:showSerName val="0"/>
          <c:showPercent val="0"/>
          <c:showBubbleSize val="0"/>
        </c:dLbls>
        <c:gapWidth val="150"/>
        <c:axId val="100105600"/>
        <c:axId val="1001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236E-4B2D-9913-BC30F1367309}"/>
            </c:ext>
          </c:extLst>
        </c:ser>
        <c:dLbls>
          <c:showLegendKey val="0"/>
          <c:showVal val="0"/>
          <c:showCatName val="0"/>
          <c:showSerName val="0"/>
          <c:showPercent val="0"/>
          <c:showBubbleSize val="0"/>
        </c:dLbls>
        <c:marker val="1"/>
        <c:smooth val="0"/>
        <c:axId val="100105600"/>
        <c:axId val="100128256"/>
      </c:lineChart>
      <c:dateAx>
        <c:axId val="100105600"/>
        <c:scaling>
          <c:orientation val="minMax"/>
        </c:scaling>
        <c:delete val="1"/>
        <c:axPos val="b"/>
        <c:numFmt formatCode="ge" sourceLinked="1"/>
        <c:majorTickMark val="none"/>
        <c:minorTickMark val="none"/>
        <c:tickLblPos val="none"/>
        <c:crossAx val="100128256"/>
        <c:crosses val="autoZero"/>
        <c:auto val="1"/>
        <c:lblOffset val="100"/>
        <c:baseTimeUnit val="years"/>
      </c:dateAx>
      <c:valAx>
        <c:axId val="1001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85.57</c:v>
                </c:pt>
                <c:pt idx="1">
                  <c:v>89.77</c:v>
                </c:pt>
                <c:pt idx="2">
                  <c:v>88.19</c:v>
                </c:pt>
                <c:pt idx="3">
                  <c:v>89.07</c:v>
                </c:pt>
                <c:pt idx="4">
                  <c:v>87.7</c:v>
                </c:pt>
              </c:numCache>
            </c:numRef>
          </c:val>
          <c:extLst>
            <c:ext xmlns:c16="http://schemas.microsoft.com/office/drawing/2014/chart" uri="{C3380CC4-5D6E-409C-BE32-E72D297353CC}">
              <c16:uniqueId val="{00000000-651C-4F99-820E-5790B4871DD2}"/>
            </c:ext>
          </c:extLst>
        </c:ser>
        <c:dLbls>
          <c:showLegendKey val="0"/>
          <c:showVal val="0"/>
          <c:showCatName val="0"/>
          <c:showSerName val="0"/>
          <c:showPercent val="0"/>
          <c:showBubbleSize val="0"/>
        </c:dLbls>
        <c:gapWidth val="150"/>
        <c:axId val="100146176"/>
        <c:axId val="1001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651C-4F99-820E-5790B4871DD2}"/>
            </c:ext>
          </c:extLst>
        </c:ser>
        <c:dLbls>
          <c:showLegendKey val="0"/>
          <c:showVal val="0"/>
          <c:showCatName val="0"/>
          <c:showSerName val="0"/>
          <c:showPercent val="0"/>
          <c:showBubbleSize val="0"/>
        </c:dLbls>
        <c:marker val="1"/>
        <c:smooth val="0"/>
        <c:axId val="100146176"/>
        <c:axId val="100152448"/>
      </c:lineChart>
      <c:dateAx>
        <c:axId val="100146176"/>
        <c:scaling>
          <c:orientation val="minMax"/>
        </c:scaling>
        <c:delete val="1"/>
        <c:axPos val="b"/>
        <c:numFmt formatCode="ge" sourceLinked="1"/>
        <c:majorTickMark val="none"/>
        <c:minorTickMark val="none"/>
        <c:tickLblPos val="none"/>
        <c:crossAx val="100152448"/>
        <c:crosses val="autoZero"/>
        <c:auto val="1"/>
        <c:lblOffset val="100"/>
        <c:baseTimeUnit val="years"/>
      </c:dateAx>
      <c:valAx>
        <c:axId val="1001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127.98</c:v>
                </c:pt>
                <c:pt idx="1">
                  <c:v>126.7</c:v>
                </c:pt>
                <c:pt idx="2">
                  <c:v>116.99</c:v>
                </c:pt>
                <c:pt idx="3">
                  <c:v>122.54</c:v>
                </c:pt>
                <c:pt idx="4">
                  <c:v>121.73</c:v>
                </c:pt>
              </c:numCache>
            </c:numRef>
          </c:val>
          <c:extLst>
            <c:ext xmlns:c16="http://schemas.microsoft.com/office/drawing/2014/chart" uri="{C3380CC4-5D6E-409C-BE32-E72D297353CC}">
              <c16:uniqueId val="{00000000-BEA0-4729-ABFD-CB4175AD5F72}"/>
            </c:ext>
          </c:extLst>
        </c:ser>
        <c:dLbls>
          <c:showLegendKey val="0"/>
          <c:showVal val="0"/>
          <c:showCatName val="0"/>
          <c:showSerName val="0"/>
          <c:showPercent val="0"/>
          <c:showBubbleSize val="0"/>
        </c:dLbls>
        <c:gapWidth val="150"/>
        <c:axId val="89413504"/>
        <c:axId val="894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BEA0-4729-ABFD-CB4175AD5F72}"/>
            </c:ext>
          </c:extLst>
        </c:ser>
        <c:dLbls>
          <c:showLegendKey val="0"/>
          <c:showVal val="0"/>
          <c:showCatName val="0"/>
          <c:showSerName val="0"/>
          <c:showPercent val="0"/>
          <c:showBubbleSize val="0"/>
        </c:dLbls>
        <c:marker val="1"/>
        <c:smooth val="0"/>
        <c:axId val="89413504"/>
        <c:axId val="89419776"/>
      </c:lineChart>
      <c:dateAx>
        <c:axId val="89413504"/>
        <c:scaling>
          <c:orientation val="minMax"/>
        </c:scaling>
        <c:delete val="1"/>
        <c:axPos val="b"/>
        <c:numFmt formatCode="ge" sourceLinked="1"/>
        <c:majorTickMark val="none"/>
        <c:minorTickMark val="none"/>
        <c:tickLblPos val="none"/>
        <c:crossAx val="89419776"/>
        <c:crosses val="autoZero"/>
        <c:auto val="1"/>
        <c:lblOffset val="100"/>
        <c:baseTimeUnit val="years"/>
      </c:dateAx>
      <c:valAx>
        <c:axId val="8941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29.3</c:v>
                </c:pt>
                <c:pt idx="1">
                  <c:v>31.23</c:v>
                </c:pt>
                <c:pt idx="2">
                  <c:v>42.07</c:v>
                </c:pt>
                <c:pt idx="3">
                  <c:v>43.02</c:v>
                </c:pt>
                <c:pt idx="4">
                  <c:v>43.77</c:v>
                </c:pt>
              </c:numCache>
            </c:numRef>
          </c:val>
          <c:extLst>
            <c:ext xmlns:c16="http://schemas.microsoft.com/office/drawing/2014/chart" uri="{C3380CC4-5D6E-409C-BE32-E72D297353CC}">
              <c16:uniqueId val="{00000000-FC1E-4B84-B276-7B03D5BF1AD3}"/>
            </c:ext>
          </c:extLst>
        </c:ser>
        <c:dLbls>
          <c:showLegendKey val="0"/>
          <c:showVal val="0"/>
          <c:showCatName val="0"/>
          <c:showSerName val="0"/>
          <c:showPercent val="0"/>
          <c:showBubbleSize val="0"/>
        </c:dLbls>
        <c:gapWidth val="150"/>
        <c:axId val="89445888"/>
        <c:axId val="894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FC1E-4B84-B276-7B03D5BF1AD3}"/>
            </c:ext>
          </c:extLst>
        </c:ser>
        <c:dLbls>
          <c:showLegendKey val="0"/>
          <c:showVal val="0"/>
          <c:showCatName val="0"/>
          <c:showSerName val="0"/>
          <c:showPercent val="0"/>
          <c:showBubbleSize val="0"/>
        </c:dLbls>
        <c:marker val="1"/>
        <c:smooth val="0"/>
        <c:axId val="89445888"/>
        <c:axId val="89447808"/>
      </c:lineChart>
      <c:dateAx>
        <c:axId val="89445888"/>
        <c:scaling>
          <c:orientation val="minMax"/>
        </c:scaling>
        <c:delete val="1"/>
        <c:axPos val="b"/>
        <c:numFmt formatCode="ge" sourceLinked="1"/>
        <c:majorTickMark val="none"/>
        <c:minorTickMark val="none"/>
        <c:tickLblPos val="none"/>
        <c:crossAx val="89447808"/>
        <c:crosses val="autoZero"/>
        <c:auto val="1"/>
        <c:lblOffset val="100"/>
        <c:baseTimeUnit val="years"/>
      </c:dateAx>
      <c:valAx>
        <c:axId val="894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1B-48DF-BAB6-AB5F0593F65D}"/>
            </c:ext>
          </c:extLst>
        </c:ser>
        <c:dLbls>
          <c:showLegendKey val="0"/>
          <c:showVal val="0"/>
          <c:showCatName val="0"/>
          <c:showSerName val="0"/>
          <c:showPercent val="0"/>
          <c:showBubbleSize val="0"/>
        </c:dLbls>
        <c:gapWidth val="150"/>
        <c:axId val="89474176"/>
        <c:axId val="894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5F1B-48DF-BAB6-AB5F0593F65D}"/>
            </c:ext>
          </c:extLst>
        </c:ser>
        <c:dLbls>
          <c:showLegendKey val="0"/>
          <c:showVal val="0"/>
          <c:showCatName val="0"/>
          <c:showSerName val="0"/>
          <c:showPercent val="0"/>
          <c:showBubbleSize val="0"/>
        </c:dLbls>
        <c:marker val="1"/>
        <c:smooth val="0"/>
        <c:axId val="89474176"/>
        <c:axId val="89476096"/>
      </c:lineChart>
      <c:dateAx>
        <c:axId val="89474176"/>
        <c:scaling>
          <c:orientation val="minMax"/>
        </c:scaling>
        <c:delete val="1"/>
        <c:axPos val="b"/>
        <c:numFmt formatCode="ge" sourceLinked="1"/>
        <c:majorTickMark val="none"/>
        <c:minorTickMark val="none"/>
        <c:tickLblPos val="none"/>
        <c:crossAx val="89476096"/>
        <c:crosses val="autoZero"/>
        <c:auto val="1"/>
        <c:lblOffset val="100"/>
        <c:baseTimeUnit val="years"/>
      </c:dateAx>
      <c:valAx>
        <c:axId val="894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F6-4C43-A6E5-EDFEE53561CE}"/>
            </c:ext>
          </c:extLst>
        </c:ser>
        <c:dLbls>
          <c:showLegendKey val="0"/>
          <c:showVal val="0"/>
          <c:showCatName val="0"/>
          <c:showSerName val="0"/>
          <c:showPercent val="0"/>
          <c:showBubbleSize val="0"/>
        </c:dLbls>
        <c:gapWidth val="150"/>
        <c:axId val="89519232"/>
        <c:axId val="895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E9F6-4C43-A6E5-EDFEE53561CE}"/>
            </c:ext>
          </c:extLst>
        </c:ser>
        <c:dLbls>
          <c:showLegendKey val="0"/>
          <c:showVal val="0"/>
          <c:showCatName val="0"/>
          <c:showSerName val="0"/>
          <c:showPercent val="0"/>
          <c:showBubbleSize val="0"/>
        </c:dLbls>
        <c:marker val="1"/>
        <c:smooth val="0"/>
        <c:axId val="89519232"/>
        <c:axId val="89521152"/>
      </c:lineChart>
      <c:dateAx>
        <c:axId val="89519232"/>
        <c:scaling>
          <c:orientation val="minMax"/>
        </c:scaling>
        <c:delete val="1"/>
        <c:axPos val="b"/>
        <c:numFmt formatCode="ge" sourceLinked="1"/>
        <c:majorTickMark val="none"/>
        <c:minorTickMark val="none"/>
        <c:tickLblPos val="none"/>
        <c:crossAx val="89521152"/>
        <c:crosses val="autoZero"/>
        <c:auto val="1"/>
        <c:lblOffset val="100"/>
        <c:baseTimeUnit val="years"/>
      </c:dateAx>
      <c:valAx>
        <c:axId val="8952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6118.72</c:v>
                </c:pt>
                <c:pt idx="1">
                  <c:v>5189.72</c:v>
                </c:pt>
                <c:pt idx="2">
                  <c:v>630.05999999999995</c:v>
                </c:pt>
                <c:pt idx="3">
                  <c:v>1258.44</c:v>
                </c:pt>
                <c:pt idx="4">
                  <c:v>1146.44</c:v>
                </c:pt>
              </c:numCache>
            </c:numRef>
          </c:val>
          <c:extLst>
            <c:ext xmlns:c16="http://schemas.microsoft.com/office/drawing/2014/chart" uri="{C3380CC4-5D6E-409C-BE32-E72D297353CC}">
              <c16:uniqueId val="{00000000-034B-48D0-956B-6495EFBCD9EB}"/>
            </c:ext>
          </c:extLst>
        </c:ser>
        <c:dLbls>
          <c:showLegendKey val="0"/>
          <c:showVal val="0"/>
          <c:showCatName val="0"/>
          <c:showSerName val="0"/>
          <c:showPercent val="0"/>
          <c:showBubbleSize val="0"/>
        </c:dLbls>
        <c:gapWidth val="150"/>
        <c:axId val="92099328"/>
        <c:axId val="921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034B-48D0-956B-6495EFBCD9EB}"/>
            </c:ext>
          </c:extLst>
        </c:ser>
        <c:dLbls>
          <c:showLegendKey val="0"/>
          <c:showVal val="0"/>
          <c:showCatName val="0"/>
          <c:showSerName val="0"/>
          <c:showPercent val="0"/>
          <c:showBubbleSize val="0"/>
        </c:dLbls>
        <c:marker val="1"/>
        <c:smooth val="0"/>
        <c:axId val="92099328"/>
        <c:axId val="92101248"/>
      </c:lineChart>
      <c:dateAx>
        <c:axId val="92099328"/>
        <c:scaling>
          <c:orientation val="minMax"/>
        </c:scaling>
        <c:delete val="1"/>
        <c:axPos val="b"/>
        <c:numFmt formatCode="ge" sourceLinked="1"/>
        <c:majorTickMark val="none"/>
        <c:minorTickMark val="none"/>
        <c:tickLblPos val="none"/>
        <c:crossAx val="92101248"/>
        <c:crosses val="autoZero"/>
        <c:auto val="1"/>
        <c:lblOffset val="100"/>
        <c:baseTimeUnit val="years"/>
      </c:dateAx>
      <c:valAx>
        <c:axId val="9210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218.48</c:v>
                </c:pt>
                <c:pt idx="1">
                  <c:v>213.37</c:v>
                </c:pt>
                <c:pt idx="2">
                  <c:v>213.03</c:v>
                </c:pt>
                <c:pt idx="3">
                  <c:v>194.87</c:v>
                </c:pt>
                <c:pt idx="4">
                  <c:v>180.06</c:v>
                </c:pt>
              </c:numCache>
            </c:numRef>
          </c:val>
          <c:extLst>
            <c:ext xmlns:c16="http://schemas.microsoft.com/office/drawing/2014/chart" uri="{C3380CC4-5D6E-409C-BE32-E72D297353CC}">
              <c16:uniqueId val="{00000000-ED7A-460B-BB1F-B51B6B128787}"/>
            </c:ext>
          </c:extLst>
        </c:ser>
        <c:dLbls>
          <c:showLegendKey val="0"/>
          <c:showVal val="0"/>
          <c:showCatName val="0"/>
          <c:showSerName val="0"/>
          <c:showPercent val="0"/>
          <c:showBubbleSize val="0"/>
        </c:dLbls>
        <c:gapWidth val="150"/>
        <c:axId val="92131712"/>
        <c:axId val="921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ED7A-460B-BB1F-B51B6B128787}"/>
            </c:ext>
          </c:extLst>
        </c:ser>
        <c:dLbls>
          <c:showLegendKey val="0"/>
          <c:showVal val="0"/>
          <c:showCatName val="0"/>
          <c:showSerName val="0"/>
          <c:showPercent val="0"/>
          <c:showBubbleSize val="0"/>
        </c:dLbls>
        <c:marker val="1"/>
        <c:smooth val="0"/>
        <c:axId val="92131712"/>
        <c:axId val="92133632"/>
      </c:lineChart>
      <c:dateAx>
        <c:axId val="92131712"/>
        <c:scaling>
          <c:orientation val="minMax"/>
        </c:scaling>
        <c:delete val="1"/>
        <c:axPos val="b"/>
        <c:numFmt formatCode="ge" sourceLinked="1"/>
        <c:majorTickMark val="none"/>
        <c:minorTickMark val="none"/>
        <c:tickLblPos val="none"/>
        <c:crossAx val="92133632"/>
        <c:crosses val="autoZero"/>
        <c:auto val="1"/>
        <c:lblOffset val="100"/>
        <c:baseTimeUnit val="years"/>
      </c:dateAx>
      <c:valAx>
        <c:axId val="9213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126.52</c:v>
                </c:pt>
                <c:pt idx="1">
                  <c:v>125.4</c:v>
                </c:pt>
                <c:pt idx="2">
                  <c:v>117.23</c:v>
                </c:pt>
                <c:pt idx="3">
                  <c:v>123.52</c:v>
                </c:pt>
                <c:pt idx="4">
                  <c:v>121.23</c:v>
                </c:pt>
              </c:numCache>
            </c:numRef>
          </c:val>
          <c:extLst>
            <c:ext xmlns:c16="http://schemas.microsoft.com/office/drawing/2014/chart" uri="{C3380CC4-5D6E-409C-BE32-E72D297353CC}">
              <c16:uniqueId val="{00000000-4134-41DE-9770-49C68F08FA41}"/>
            </c:ext>
          </c:extLst>
        </c:ser>
        <c:dLbls>
          <c:showLegendKey val="0"/>
          <c:showVal val="0"/>
          <c:showCatName val="0"/>
          <c:showSerName val="0"/>
          <c:showPercent val="0"/>
          <c:showBubbleSize val="0"/>
        </c:dLbls>
        <c:gapWidth val="150"/>
        <c:axId val="92573696"/>
        <c:axId val="925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4134-41DE-9770-49C68F08FA41}"/>
            </c:ext>
          </c:extLst>
        </c:ser>
        <c:dLbls>
          <c:showLegendKey val="0"/>
          <c:showVal val="0"/>
          <c:showCatName val="0"/>
          <c:showSerName val="0"/>
          <c:showPercent val="0"/>
          <c:showBubbleSize val="0"/>
        </c:dLbls>
        <c:marker val="1"/>
        <c:smooth val="0"/>
        <c:axId val="92573696"/>
        <c:axId val="92575616"/>
      </c:lineChart>
      <c:dateAx>
        <c:axId val="92573696"/>
        <c:scaling>
          <c:orientation val="minMax"/>
        </c:scaling>
        <c:delete val="1"/>
        <c:axPos val="b"/>
        <c:numFmt formatCode="ge" sourceLinked="1"/>
        <c:majorTickMark val="none"/>
        <c:minorTickMark val="none"/>
        <c:tickLblPos val="none"/>
        <c:crossAx val="92575616"/>
        <c:crosses val="autoZero"/>
        <c:auto val="1"/>
        <c:lblOffset val="100"/>
        <c:baseTimeUnit val="years"/>
      </c:dateAx>
      <c:valAx>
        <c:axId val="925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110.92</c:v>
                </c:pt>
                <c:pt idx="1">
                  <c:v>111.26</c:v>
                </c:pt>
                <c:pt idx="2">
                  <c:v>115.82</c:v>
                </c:pt>
                <c:pt idx="3">
                  <c:v>110.04</c:v>
                </c:pt>
                <c:pt idx="4">
                  <c:v>112.17</c:v>
                </c:pt>
              </c:numCache>
            </c:numRef>
          </c:val>
          <c:extLst>
            <c:ext xmlns:c16="http://schemas.microsoft.com/office/drawing/2014/chart" uri="{C3380CC4-5D6E-409C-BE32-E72D297353CC}">
              <c16:uniqueId val="{00000000-74F5-414E-A84C-46B7F8AD0132}"/>
            </c:ext>
          </c:extLst>
        </c:ser>
        <c:dLbls>
          <c:showLegendKey val="0"/>
          <c:showVal val="0"/>
          <c:showCatName val="0"/>
          <c:showSerName val="0"/>
          <c:showPercent val="0"/>
          <c:showBubbleSize val="0"/>
        </c:dLbls>
        <c:gapWidth val="150"/>
        <c:axId val="92593536"/>
        <c:axId val="925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74F5-414E-A84C-46B7F8AD0132}"/>
            </c:ext>
          </c:extLst>
        </c:ser>
        <c:dLbls>
          <c:showLegendKey val="0"/>
          <c:showVal val="0"/>
          <c:showCatName val="0"/>
          <c:showSerName val="0"/>
          <c:showPercent val="0"/>
          <c:showBubbleSize val="0"/>
        </c:dLbls>
        <c:marker val="1"/>
        <c:smooth val="0"/>
        <c:axId val="92593536"/>
        <c:axId val="92595712"/>
      </c:lineChart>
      <c:dateAx>
        <c:axId val="92593536"/>
        <c:scaling>
          <c:orientation val="minMax"/>
        </c:scaling>
        <c:delete val="1"/>
        <c:axPos val="b"/>
        <c:numFmt formatCode="ge" sourceLinked="1"/>
        <c:majorTickMark val="none"/>
        <c:minorTickMark val="none"/>
        <c:tickLblPos val="none"/>
        <c:crossAx val="92595712"/>
        <c:crosses val="autoZero"/>
        <c:auto val="1"/>
        <c:lblOffset val="100"/>
        <c:baseTimeUnit val="years"/>
      </c:dateAx>
      <c:valAx>
        <c:axId val="925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6" sqref="B6:AG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三重県　玉城町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15713</v>
      </c>
      <c r="AM8" s="61"/>
      <c r="AN8" s="61"/>
      <c r="AO8" s="61"/>
      <c r="AP8" s="61"/>
      <c r="AQ8" s="61"/>
      <c r="AR8" s="61"/>
      <c r="AS8" s="61"/>
      <c r="AT8" s="51">
        <f>データ!$S$6</f>
        <v>40.909999999999997</v>
      </c>
      <c r="AU8" s="52"/>
      <c r="AV8" s="52"/>
      <c r="AW8" s="52"/>
      <c r="AX8" s="52"/>
      <c r="AY8" s="52"/>
      <c r="AZ8" s="52"/>
      <c r="BA8" s="52"/>
      <c r="BB8" s="53">
        <f>データ!$T$6</f>
        <v>384.09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86.69</v>
      </c>
      <c r="J10" s="52"/>
      <c r="K10" s="52"/>
      <c r="L10" s="52"/>
      <c r="M10" s="52"/>
      <c r="N10" s="52"/>
      <c r="O10" s="64"/>
      <c r="P10" s="53">
        <f>データ!$P$6</f>
        <v>99.76</v>
      </c>
      <c r="Q10" s="53"/>
      <c r="R10" s="53"/>
      <c r="S10" s="53"/>
      <c r="T10" s="53"/>
      <c r="U10" s="53"/>
      <c r="V10" s="53"/>
      <c r="W10" s="61">
        <f>データ!$Q$6</f>
        <v>2500</v>
      </c>
      <c r="X10" s="61"/>
      <c r="Y10" s="61"/>
      <c r="Z10" s="61"/>
      <c r="AA10" s="61"/>
      <c r="AB10" s="61"/>
      <c r="AC10" s="61"/>
      <c r="AD10" s="2"/>
      <c r="AE10" s="2"/>
      <c r="AF10" s="2"/>
      <c r="AG10" s="2"/>
      <c r="AH10" s="5"/>
      <c r="AI10" s="5"/>
      <c r="AJ10" s="5"/>
      <c r="AK10" s="5"/>
      <c r="AL10" s="61">
        <f>データ!$U$6</f>
        <v>15637</v>
      </c>
      <c r="AM10" s="61"/>
      <c r="AN10" s="61"/>
      <c r="AO10" s="61"/>
      <c r="AP10" s="61"/>
      <c r="AQ10" s="61"/>
      <c r="AR10" s="61"/>
      <c r="AS10" s="61"/>
      <c r="AT10" s="51">
        <f>データ!$V$6</f>
        <v>41.2</v>
      </c>
      <c r="AU10" s="52"/>
      <c r="AV10" s="52"/>
      <c r="AW10" s="52"/>
      <c r="AX10" s="52"/>
      <c r="AY10" s="52"/>
      <c r="AZ10" s="52"/>
      <c r="BA10" s="52"/>
      <c r="BB10" s="53">
        <f>データ!$W$6</f>
        <v>379.54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244619</v>
      </c>
      <c r="D6" s="34">
        <f t="shared" si="3"/>
        <v>46</v>
      </c>
      <c r="E6" s="34">
        <f t="shared" si="3"/>
        <v>1</v>
      </c>
      <c r="F6" s="34">
        <f t="shared" si="3"/>
        <v>0</v>
      </c>
      <c r="G6" s="34">
        <f t="shared" si="3"/>
        <v>1</v>
      </c>
      <c r="H6" s="34" t="str">
        <f t="shared" si="3"/>
        <v>三重県　玉城町</v>
      </c>
      <c r="I6" s="34" t="str">
        <f t="shared" si="3"/>
        <v>法適用</v>
      </c>
      <c r="J6" s="34" t="str">
        <f t="shared" si="3"/>
        <v>水道事業</v>
      </c>
      <c r="K6" s="34" t="str">
        <f t="shared" si="3"/>
        <v>末端給水事業</v>
      </c>
      <c r="L6" s="34" t="str">
        <f t="shared" si="3"/>
        <v>A6</v>
      </c>
      <c r="M6" s="34">
        <f t="shared" si="3"/>
        <v>0</v>
      </c>
      <c r="N6" s="35" t="str">
        <f t="shared" si="3"/>
        <v>-</v>
      </c>
      <c r="O6" s="35">
        <f t="shared" si="3"/>
        <v>86.69</v>
      </c>
      <c r="P6" s="35">
        <f t="shared" si="3"/>
        <v>99.76</v>
      </c>
      <c r="Q6" s="35">
        <f t="shared" si="3"/>
        <v>2500</v>
      </c>
      <c r="R6" s="35">
        <f t="shared" si="3"/>
        <v>15713</v>
      </c>
      <c r="S6" s="35">
        <f t="shared" si="3"/>
        <v>40.909999999999997</v>
      </c>
      <c r="T6" s="35">
        <f t="shared" si="3"/>
        <v>384.09</v>
      </c>
      <c r="U6" s="35">
        <f t="shared" si="3"/>
        <v>15637</v>
      </c>
      <c r="V6" s="35">
        <f t="shared" si="3"/>
        <v>41.2</v>
      </c>
      <c r="W6" s="35">
        <f t="shared" si="3"/>
        <v>379.54</v>
      </c>
      <c r="X6" s="36">
        <f>IF(X7="",NA(),X7)</f>
        <v>127.98</v>
      </c>
      <c r="Y6" s="36">
        <f t="shared" ref="Y6:AG6" si="4">IF(Y7="",NA(),Y7)</f>
        <v>126.7</v>
      </c>
      <c r="Z6" s="36">
        <f t="shared" si="4"/>
        <v>116.99</v>
      </c>
      <c r="AA6" s="36">
        <f t="shared" si="4"/>
        <v>122.54</v>
      </c>
      <c r="AB6" s="36">
        <f t="shared" si="4"/>
        <v>121.73</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6118.72</v>
      </c>
      <c r="AU6" s="36">
        <f t="shared" ref="AU6:BC6" si="6">IF(AU7="",NA(),AU7)</f>
        <v>5189.72</v>
      </c>
      <c r="AV6" s="36">
        <f t="shared" si="6"/>
        <v>630.05999999999995</v>
      </c>
      <c r="AW6" s="36">
        <f t="shared" si="6"/>
        <v>1258.44</v>
      </c>
      <c r="AX6" s="36">
        <f t="shared" si="6"/>
        <v>1146.44</v>
      </c>
      <c r="AY6" s="36">
        <f t="shared" si="6"/>
        <v>915.5</v>
      </c>
      <c r="AZ6" s="36">
        <f t="shared" si="6"/>
        <v>963.24</v>
      </c>
      <c r="BA6" s="36">
        <f t="shared" si="6"/>
        <v>381.53</v>
      </c>
      <c r="BB6" s="36">
        <f t="shared" si="6"/>
        <v>391.54</v>
      </c>
      <c r="BC6" s="36">
        <f t="shared" si="6"/>
        <v>384.34</v>
      </c>
      <c r="BD6" s="35" t="str">
        <f>IF(BD7="","",IF(BD7="-","【-】","【"&amp;SUBSTITUTE(TEXT(BD7,"#,##0.00"),"-","△")&amp;"】"))</f>
        <v>【262.87】</v>
      </c>
      <c r="BE6" s="36">
        <f>IF(BE7="",NA(),BE7)</f>
        <v>218.48</v>
      </c>
      <c r="BF6" s="36">
        <f t="shared" ref="BF6:BN6" si="7">IF(BF7="",NA(),BF7)</f>
        <v>213.37</v>
      </c>
      <c r="BG6" s="36">
        <f t="shared" si="7"/>
        <v>213.03</v>
      </c>
      <c r="BH6" s="36">
        <f t="shared" si="7"/>
        <v>194.87</v>
      </c>
      <c r="BI6" s="36">
        <f t="shared" si="7"/>
        <v>180.06</v>
      </c>
      <c r="BJ6" s="36">
        <f t="shared" si="7"/>
        <v>404.78</v>
      </c>
      <c r="BK6" s="36">
        <f t="shared" si="7"/>
        <v>400.38</v>
      </c>
      <c r="BL6" s="36">
        <f t="shared" si="7"/>
        <v>393.27</v>
      </c>
      <c r="BM6" s="36">
        <f t="shared" si="7"/>
        <v>386.97</v>
      </c>
      <c r="BN6" s="36">
        <f t="shared" si="7"/>
        <v>380.58</v>
      </c>
      <c r="BO6" s="35" t="str">
        <f>IF(BO7="","",IF(BO7="-","【-】","【"&amp;SUBSTITUTE(TEXT(BO7,"#,##0.00"),"-","△")&amp;"】"))</f>
        <v>【270.87】</v>
      </c>
      <c r="BP6" s="36">
        <f>IF(BP7="",NA(),BP7)</f>
        <v>126.52</v>
      </c>
      <c r="BQ6" s="36">
        <f t="shared" ref="BQ6:BY6" si="8">IF(BQ7="",NA(),BQ7)</f>
        <v>125.4</v>
      </c>
      <c r="BR6" s="36">
        <f t="shared" si="8"/>
        <v>117.23</v>
      </c>
      <c r="BS6" s="36">
        <f t="shared" si="8"/>
        <v>123.52</v>
      </c>
      <c r="BT6" s="36">
        <f t="shared" si="8"/>
        <v>121.23</v>
      </c>
      <c r="BU6" s="36">
        <f t="shared" si="8"/>
        <v>98.07</v>
      </c>
      <c r="BV6" s="36">
        <f t="shared" si="8"/>
        <v>96.56</v>
      </c>
      <c r="BW6" s="36">
        <f t="shared" si="8"/>
        <v>100.47</v>
      </c>
      <c r="BX6" s="36">
        <f t="shared" si="8"/>
        <v>101.72</v>
      </c>
      <c r="BY6" s="36">
        <f t="shared" si="8"/>
        <v>102.38</v>
      </c>
      <c r="BZ6" s="35" t="str">
        <f>IF(BZ7="","",IF(BZ7="-","【-】","【"&amp;SUBSTITUTE(TEXT(BZ7,"#,##0.00"),"-","△")&amp;"】"))</f>
        <v>【105.59】</v>
      </c>
      <c r="CA6" s="36">
        <f>IF(CA7="",NA(),CA7)</f>
        <v>110.92</v>
      </c>
      <c r="CB6" s="36">
        <f t="shared" ref="CB6:CJ6" si="9">IF(CB7="",NA(),CB7)</f>
        <v>111.26</v>
      </c>
      <c r="CC6" s="36">
        <f t="shared" si="9"/>
        <v>115.82</v>
      </c>
      <c r="CD6" s="36">
        <f t="shared" si="9"/>
        <v>110.04</v>
      </c>
      <c r="CE6" s="36">
        <f t="shared" si="9"/>
        <v>112.17</v>
      </c>
      <c r="CF6" s="36">
        <f t="shared" si="9"/>
        <v>172.26</v>
      </c>
      <c r="CG6" s="36">
        <f t="shared" si="9"/>
        <v>177.14</v>
      </c>
      <c r="CH6" s="36">
        <f t="shared" si="9"/>
        <v>169.82</v>
      </c>
      <c r="CI6" s="36">
        <f t="shared" si="9"/>
        <v>168.2</v>
      </c>
      <c r="CJ6" s="36">
        <f t="shared" si="9"/>
        <v>168.67</v>
      </c>
      <c r="CK6" s="35" t="str">
        <f>IF(CK7="","",IF(CK7="-","【-】","【"&amp;SUBSTITUTE(TEXT(CK7,"#,##0.00"),"-","△")&amp;"】"))</f>
        <v>【163.27】</v>
      </c>
      <c r="CL6" s="36">
        <f>IF(CL7="",NA(),CL7)</f>
        <v>70.31</v>
      </c>
      <c r="CM6" s="36">
        <f t="shared" ref="CM6:CU6" si="10">IF(CM7="",NA(),CM7)</f>
        <v>65.53</v>
      </c>
      <c r="CN6" s="36">
        <f t="shared" si="10"/>
        <v>64.75</v>
      </c>
      <c r="CO6" s="36">
        <f t="shared" si="10"/>
        <v>65.19</v>
      </c>
      <c r="CP6" s="36">
        <f t="shared" si="10"/>
        <v>66.39</v>
      </c>
      <c r="CQ6" s="36">
        <f t="shared" si="10"/>
        <v>55.68</v>
      </c>
      <c r="CR6" s="36">
        <f t="shared" si="10"/>
        <v>55.64</v>
      </c>
      <c r="CS6" s="36">
        <f t="shared" si="10"/>
        <v>55.13</v>
      </c>
      <c r="CT6" s="36">
        <f t="shared" si="10"/>
        <v>54.77</v>
      </c>
      <c r="CU6" s="36">
        <f t="shared" si="10"/>
        <v>54.92</v>
      </c>
      <c r="CV6" s="35" t="str">
        <f>IF(CV7="","",IF(CV7="-","【-】","【"&amp;SUBSTITUTE(TEXT(CV7,"#,##0.00"),"-","△")&amp;"】"))</f>
        <v>【59.94】</v>
      </c>
      <c r="CW6" s="36">
        <f>IF(CW7="",NA(),CW7)</f>
        <v>85.57</v>
      </c>
      <c r="CX6" s="36">
        <f t="shared" ref="CX6:DF6" si="11">IF(CX7="",NA(),CX7)</f>
        <v>89.77</v>
      </c>
      <c r="CY6" s="36">
        <f t="shared" si="11"/>
        <v>88.19</v>
      </c>
      <c r="CZ6" s="36">
        <f t="shared" si="11"/>
        <v>89.07</v>
      </c>
      <c r="DA6" s="36">
        <f t="shared" si="11"/>
        <v>87.7</v>
      </c>
      <c r="DB6" s="36">
        <f t="shared" si="11"/>
        <v>83.18</v>
      </c>
      <c r="DC6" s="36">
        <f t="shared" si="11"/>
        <v>83.09</v>
      </c>
      <c r="DD6" s="36">
        <f t="shared" si="11"/>
        <v>83</v>
      </c>
      <c r="DE6" s="36">
        <f t="shared" si="11"/>
        <v>82.89</v>
      </c>
      <c r="DF6" s="36">
        <f t="shared" si="11"/>
        <v>82.66</v>
      </c>
      <c r="DG6" s="35" t="str">
        <f>IF(DG7="","",IF(DG7="-","【-】","【"&amp;SUBSTITUTE(TEXT(DG7,"#,##0.00"),"-","△")&amp;"】"))</f>
        <v>【90.22】</v>
      </c>
      <c r="DH6" s="36">
        <f>IF(DH7="",NA(),DH7)</f>
        <v>29.3</v>
      </c>
      <c r="DI6" s="36">
        <f t="shared" ref="DI6:DQ6" si="12">IF(DI7="",NA(),DI7)</f>
        <v>31.23</v>
      </c>
      <c r="DJ6" s="36">
        <f t="shared" si="12"/>
        <v>42.07</v>
      </c>
      <c r="DK6" s="36">
        <f t="shared" si="12"/>
        <v>43.02</v>
      </c>
      <c r="DL6" s="36">
        <f t="shared" si="12"/>
        <v>43.77</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5">
        <f t="shared" si="13"/>
        <v>0</v>
      </c>
      <c r="DW6" s="35">
        <f t="shared" si="13"/>
        <v>0</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1.17</v>
      </c>
      <c r="EE6" s="36">
        <f t="shared" ref="EE6:EM6" si="14">IF(EE7="",NA(),EE7)</f>
        <v>0.1</v>
      </c>
      <c r="EF6" s="36">
        <f t="shared" si="14"/>
        <v>0.65</v>
      </c>
      <c r="EG6" s="36">
        <f t="shared" si="14"/>
        <v>1.69</v>
      </c>
      <c r="EH6" s="36">
        <f t="shared" si="14"/>
        <v>2.11</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244619</v>
      </c>
      <c r="D7" s="38">
        <v>46</v>
      </c>
      <c r="E7" s="38">
        <v>1</v>
      </c>
      <c r="F7" s="38">
        <v>0</v>
      </c>
      <c r="G7" s="38">
        <v>1</v>
      </c>
      <c r="H7" s="38" t="s">
        <v>105</v>
      </c>
      <c r="I7" s="38" t="s">
        <v>106</v>
      </c>
      <c r="J7" s="38" t="s">
        <v>107</v>
      </c>
      <c r="K7" s="38" t="s">
        <v>108</v>
      </c>
      <c r="L7" s="38" t="s">
        <v>109</v>
      </c>
      <c r="M7" s="38"/>
      <c r="N7" s="39" t="s">
        <v>110</v>
      </c>
      <c r="O7" s="39">
        <v>86.69</v>
      </c>
      <c r="P7" s="39">
        <v>99.76</v>
      </c>
      <c r="Q7" s="39">
        <v>2500</v>
      </c>
      <c r="R7" s="39">
        <v>15713</v>
      </c>
      <c r="S7" s="39">
        <v>40.909999999999997</v>
      </c>
      <c r="T7" s="39">
        <v>384.09</v>
      </c>
      <c r="U7" s="39">
        <v>15637</v>
      </c>
      <c r="V7" s="39">
        <v>41.2</v>
      </c>
      <c r="W7" s="39">
        <v>379.54</v>
      </c>
      <c r="X7" s="39">
        <v>127.98</v>
      </c>
      <c r="Y7" s="39">
        <v>126.7</v>
      </c>
      <c r="Z7" s="39">
        <v>116.99</v>
      </c>
      <c r="AA7" s="39">
        <v>122.54</v>
      </c>
      <c r="AB7" s="39">
        <v>121.73</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6118.72</v>
      </c>
      <c r="AU7" s="39">
        <v>5189.72</v>
      </c>
      <c r="AV7" s="39">
        <v>630.05999999999995</v>
      </c>
      <c r="AW7" s="39">
        <v>1258.44</v>
      </c>
      <c r="AX7" s="39">
        <v>1146.44</v>
      </c>
      <c r="AY7" s="39">
        <v>915.5</v>
      </c>
      <c r="AZ7" s="39">
        <v>963.24</v>
      </c>
      <c r="BA7" s="39">
        <v>381.53</v>
      </c>
      <c r="BB7" s="39">
        <v>391.54</v>
      </c>
      <c r="BC7" s="39">
        <v>384.34</v>
      </c>
      <c r="BD7" s="39">
        <v>262.87</v>
      </c>
      <c r="BE7" s="39">
        <v>218.48</v>
      </c>
      <c r="BF7" s="39">
        <v>213.37</v>
      </c>
      <c r="BG7" s="39">
        <v>213.03</v>
      </c>
      <c r="BH7" s="39">
        <v>194.87</v>
      </c>
      <c r="BI7" s="39">
        <v>180.06</v>
      </c>
      <c r="BJ7" s="39">
        <v>404.78</v>
      </c>
      <c r="BK7" s="39">
        <v>400.38</v>
      </c>
      <c r="BL7" s="39">
        <v>393.27</v>
      </c>
      <c r="BM7" s="39">
        <v>386.97</v>
      </c>
      <c r="BN7" s="39">
        <v>380.58</v>
      </c>
      <c r="BO7" s="39">
        <v>270.87</v>
      </c>
      <c r="BP7" s="39">
        <v>126.52</v>
      </c>
      <c r="BQ7" s="39">
        <v>125.4</v>
      </c>
      <c r="BR7" s="39">
        <v>117.23</v>
      </c>
      <c r="BS7" s="39">
        <v>123.52</v>
      </c>
      <c r="BT7" s="39">
        <v>121.23</v>
      </c>
      <c r="BU7" s="39">
        <v>98.07</v>
      </c>
      <c r="BV7" s="39">
        <v>96.56</v>
      </c>
      <c r="BW7" s="39">
        <v>100.47</v>
      </c>
      <c r="BX7" s="39">
        <v>101.72</v>
      </c>
      <c r="BY7" s="39">
        <v>102.38</v>
      </c>
      <c r="BZ7" s="39">
        <v>105.59</v>
      </c>
      <c r="CA7" s="39">
        <v>110.92</v>
      </c>
      <c r="CB7" s="39">
        <v>111.26</v>
      </c>
      <c r="CC7" s="39">
        <v>115.82</v>
      </c>
      <c r="CD7" s="39">
        <v>110.04</v>
      </c>
      <c r="CE7" s="39">
        <v>112.17</v>
      </c>
      <c r="CF7" s="39">
        <v>172.26</v>
      </c>
      <c r="CG7" s="39">
        <v>177.14</v>
      </c>
      <c r="CH7" s="39">
        <v>169.82</v>
      </c>
      <c r="CI7" s="39">
        <v>168.2</v>
      </c>
      <c r="CJ7" s="39">
        <v>168.67</v>
      </c>
      <c r="CK7" s="39">
        <v>163.27000000000001</v>
      </c>
      <c r="CL7" s="39">
        <v>70.31</v>
      </c>
      <c r="CM7" s="39">
        <v>65.53</v>
      </c>
      <c r="CN7" s="39">
        <v>64.75</v>
      </c>
      <c r="CO7" s="39">
        <v>65.19</v>
      </c>
      <c r="CP7" s="39">
        <v>66.39</v>
      </c>
      <c r="CQ7" s="39">
        <v>55.68</v>
      </c>
      <c r="CR7" s="39">
        <v>55.64</v>
      </c>
      <c r="CS7" s="39">
        <v>55.13</v>
      </c>
      <c r="CT7" s="39">
        <v>54.77</v>
      </c>
      <c r="CU7" s="39">
        <v>54.92</v>
      </c>
      <c r="CV7" s="39">
        <v>59.94</v>
      </c>
      <c r="CW7" s="39">
        <v>85.57</v>
      </c>
      <c r="CX7" s="39">
        <v>89.77</v>
      </c>
      <c r="CY7" s="39">
        <v>88.19</v>
      </c>
      <c r="CZ7" s="39">
        <v>89.07</v>
      </c>
      <c r="DA7" s="39">
        <v>87.7</v>
      </c>
      <c r="DB7" s="39">
        <v>83.18</v>
      </c>
      <c r="DC7" s="39">
        <v>83.09</v>
      </c>
      <c r="DD7" s="39">
        <v>83</v>
      </c>
      <c r="DE7" s="39">
        <v>82.89</v>
      </c>
      <c r="DF7" s="39">
        <v>82.66</v>
      </c>
      <c r="DG7" s="39">
        <v>90.22</v>
      </c>
      <c r="DH7" s="39">
        <v>29.3</v>
      </c>
      <c r="DI7" s="39">
        <v>31.23</v>
      </c>
      <c r="DJ7" s="39">
        <v>42.07</v>
      </c>
      <c r="DK7" s="39">
        <v>43.02</v>
      </c>
      <c r="DL7" s="39">
        <v>43.77</v>
      </c>
      <c r="DM7" s="39">
        <v>38.07</v>
      </c>
      <c r="DN7" s="39">
        <v>39.06</v>
      </c>
      <c r="DO7" s="39">
        <v>46.66</v>
      </c>
      <c r="DP7" s="39">
        <v>47.46</v>
      </c>
      <c r="DQ7" s="39">
        <v>48.49</v>
      </c>
      <c r="DR7" s="39">
        <v>47.91</v>
      </c>
      <c r="DS7" s="39">
        <v>0</v>
      </c>
      <c r="DT7" s="39">
        <v>0</v>
      </c>
      <c r="DU7" s="39">
        <v>0</v>
      </c>
      <c r="DV7" s="39">
        <v>0</v>
      </c>
      <c r="DW7" s="39">
        <v>0</v>
      </c>
      <c r="DX7" s="39">
        <v>7.73</v>
      </c>
      <c r="DY7" s="39">
        <v>8.8699999999999992</v>
      </c>
      <c r="DZ7" s="39">
        <v>9.85</v>
      </c>
      <c r="EA7" s="39">
        <v>9.7100000000000009</v>
      </c>
      <c r="EB7" s="39">
        <v>12.79</v>
      </c>
      <c r="EC7" s="39">
        <v>15</v>
      </c>
      <c r="ED7" s="39">
        <v>1.17</v>
      </c>
      <c r="EE7" s="39">
        <v>0.1</v>
      </c>
      <c r="EF7" s="39">
        <v>0.65</v>
      </c>
      <c r="EG7" s="39">
        <v>1.69</v>
      </c>
      <c r="EH7" s="39">
        <v>2.11</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中西　豊</cp:lastModifiedBy>
  <cp:lastPrinted>2018-01-29T01:55:01Z</cp:lastPrinted>
  <dcterms:created xsi:type="dcterms:W3CDTF">2017-12-25T01:30:54Z</dcterms:created>
  <dcterms:modified xsi:type="dcterms:W3CDTF">2018-01-29T03:20:09Z</dcterms:modified>
  <cp:category/>
</cp:coreProperties>
</file>